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312" windowHeight="11760" tabRatio="903" activeTab="5"/>
  </bookViews>
  <sheets>
    <sheet name="Jeunes juges" sheetId="1" r:id="rId1"/>
    <sheet name="Classement équipe championnat" sheetId="2" r:id="rId2"/>
    <sheet name="Classement équipe critérium" sheetId="3" r:id="rId3"/>
    <sheet name="équipes qualifiées Académie" sheetId="4" r:id="rId4"/>
    <sheet name="Résult Ind Championnat" sheetId="5" r:id="rId5"/>
    <sheet name="Résult Ind Critérium" sheetId="6" r:id="rId6"/>
  </sheets>
  <definedNames/>
  <calcPr fullCalcOnLoad="1"/>
</workbook>
</file>

<file path=xl/sharedStrings.xml><?xml version="1.0" encoding="utf-8"?>
<sst xmlns="http://schemas.openxmlformats.org/spreadsheetml/2006/main" count="962" uniqueCount="255">
  <si>
    <t>FINALES DEPARTEMENTALES d'ESCALADE</t>
  </si>
  <si>
    <t>Voie 1</t>
  </si>
  <si>
    <t>Voie 4</t>
  </si>
  <si>
    <t>Voie 2</t>
  </si>
  <si>
    <t>Voie 5</t>
  </si>
  <si>
    <t>Voie 3</t>
  </si>
  <si>
    <t>Benjamins Garçons</t>
  </si>
  <si>
    <t>LASVIGNES Quentin</t>
  </si>
  <si>
    <t>Benjamines Filles</t>
  </si>
  <si>
    <t>Minimes Filles</t>
  </si>
  <si>
    <t>FRIMIN Olympe</t>
  </si>
  <si>
    <t>BG</t>
  </si>
  <si>
    <t>MG</t>
  </si>
  <si>
    <t>BF</t>
  </si>
  <si>
    <t>MF</t>
  </si>
  <si>
    <t>Prénom</t>
  </si>
  <si>
    <t>Bloc 1</t>
  </si>
  <si>
    <t>Bloc 2</t>
  </si>
  <si>
    <t>Equipe</t>
  </si>
  <si>
    <t xml:space="preserve">Cat </t>
  </si>
  <si>
    <t>Coef 2</t>
  </si>
  <si>
    <t>Coef 3</t>
  </si>
  <si>
    <t>Coef 4</t>
  </si>
  <si>
    <t>Coef 5</t>
  </si>
  <si>
    <t>Total</t>
  </si>
  <si>
    <t>Résultats Groupe Critérium</t>
  </si>
  <si>
    <t>Cat</t>
  </si>
  <si>
    <t>Nom</t>
  </si>
  <si>
    <t>Etab</t>
  </si>
  <si>
    <t>Ville</t>
  </si>
  <si>
    <t>Compètition</t>
  </si>
  <si>
    <t>Minimes Garçons</t>
  </si>
  <si>
    <t xml:space="preserve">UNSS YVELINES </t>
  </si>
  <si>
    <t xml:space="preserve">Certification départementale </t>
  </si>
  <si>
    <t xml:space="preserve"> CERTIFICATION JEUNES JUGES ESCALADE</t>
  </si>
  <si>
    <t>Colette - SARTROUVILLE</t>
  </si>
  <si>
    <t>Debussy St Germain</t>
  </si>
  <si>
    <t>ROUSSEAU Julia</t>
  </si>
  <si>
    <t>FUSS Aodren</t>
  </si>
  <si>
    <t>QUEKENBORN Lilou</t>
  </si>
  <si>
    <t>Giacometti-MONTIGNY</t>
  </si>
  <si>
    <t>Les Nénuphars Bréval</t>
  </si>
  <si>
    <t>MIGNOT Lana</t>
  </si>
  <si>
    <t>St François-MONTIGNY</t>
  </si>
  <si>
    <t>NOSJEAN Adélie</t>
  </si>
  <si>
    <t>GRIS Alexis</t>
  </si>
  <si>
    <t>GAUDEMER Fanny</t>
  </si>
  <si>
    <t>WECK Timo</t>
  </si>
  <si>
    <t>MANDIN Théo</t>
  </si>
  <si>
    <t>GAUDEMER Ewenn</t>
  </si>
  <si>
    <t>Roby St Germain</t>
  </si>
  <si>
    <t>PUJOL Wéline</t>
  </si>
  <si>
    <t>GABARD Marie</t>
  </si>
  <si>
    <t>LOUBIGNAC Jade</t>
  </si>
  <si>
    <t>oui/non</t>
  </si>
  <si>
    <t xml:space="preserve"> Niveau initial</t>
  </si>
  <si>
    <t>Classement par équipe Compétition</t>
  </si>
  <si>
    <t>score équipe</t>
  </si>
  <si>
    <t>Classement</t>
  </si>
  <si>
    <t>1er</t>
  </si>
  <si>
    <t>2e</t>
  </si>
  <si>
    <t>3e</t>
  </si>
  <si>
    <t>4e</t>
  </si>
  <si>
    <t>5e</t>
  </si>
  <si>
    <t>Qualifications pour les Acad.</t>
  </si>
  <si>
    <t>classement finale compétition dép.</t>
  </si>
  <si>
    <t>Mercredi 08 mars 2017 - Mantes la Ville</t>
  </si>
  <si>
    <t>08/03/2017 MANTES</t>
  </si>
  <si>
    <t>ROBBE Agnes</t>
  </si>
  <si>
    <t>3 Moulins - BONNELLES</t>
  </si>
  <si>
    <t>MARQUES Alessia</t>
  </si>
  <si>
    <t>FUSS Paloma</t>
  </si>
  <si>
    <t xml:space="preserve">Ferreira Juline </t>
  </si>
  <si>
    <t>ROBERGE Nelly</t>
  </si>
  <si>
    <t>TALVARD Camille</t>
  </si>
  <si>
    <t>HAROUARD Cassandre</t>
  </si>
  <si>
    <t>Enzo MARIA</t>
  </si>
  <si>
    <t>Gagarine - TRAPPES</t>
  </si>
  <si>
    <t xml:space="preserve">Fougeray Nathan </t>
  </si>
  <si>
    <t xml:space="preserve">Mendes Da Fonseca Adrian </t>
  </si>
  <si>
    <t xml:space="preserve">Lefeu Maxence </t>
  </si>
  <si>
    <t xml:space="preserve">Salmon Enzo </t>
  </si>
  <si>
    <t>ROUSSEAU Esteban</t>
  </si>
  <si>
    <t>Alexia Briot</t>
  </si>
  <si>
    <t>Catherine Da CRUZ</t>
  </si>
  <si>
    <t xml:space="preserve">Lefeu Héloise </t>
  </si>
  <si>
    <t xml:space="preserve">Slimani Leila </t>
  </si>
  <si>
    <t xml:space="preserve">Keil Jouvel Léia </t>
  </si>
  <si>
    <t xml:space="preserve">Savry Suzon </t>
  </si>
  <si>
    <t xml:space="preserve">LESUEUR Manon </t>
  </si>
  <si>
    <t>VIALLA Agnès</t>
  </si>
  <si>
    <t xml:space="preserve">Poindefert Arthur </t>
  </si>
  <si>
    <t xml:space="preserve">Poindefert Alexandre </t>
  </si>
  <si>
    <t>JANOT DUPAS Hypolite</t>
  </si>
  <si>
    <t>SAMJEE Pierre Louis</t>
  </si>
  <si>
    <t>GENNESON Tillian</t>
  </si>
  <si>
    <t>BLEICHER Emile</t>
  </si>
  <si>
    <t>NIVET Hadrien</t>
  </si>
  <si>
    <t xml:space="preserve">CHASSARD Prune </t>
  </si>
  <si>
    <t xml:space="preserve">SINGEOT Juliette </t>
  </si>
  <si>
    <t>Joana LOPES</t>
  </si>
  <si>
    <t>Jennifer BASSOLET</t>
  </si>
  <si>
    <t>Cindy RAFAMANTANANTSOA</t>
  </si>
  <si>
    <t xml:space="preserve">Chealfa Andréa </t>
  </si>
  <si>
    <t xml:space="preserve">Gault Pauline </t>
  </si>
  <si>
    <t xml:space="preserve">Pereira Joana </t>
  </si>
  <si>
    <t xml:space="preserve">Bequet Amandine </t>
  </si>
  <si>
    <t>TRARBACH Maud</t>
  </si>
  <si>
    <t>Camille du gast</t>
  </si>
  <si>
    <t>KHABIR Ihcène</t>
  </si>
  <si>
    <t>CONCEICAO Léticia</t>
  </si>
  <si>
    <t>BEGUINET Clarisse</t>
  </si>
  <si>
    <t>Mathis BARREIRO</t>
  </si>
  <si>
    <t>PERGAUD- MAUREPAS</t>
  </si>
  <si>
    <t>POURREAU Nathan</t>
  </si>
  <si>
    <t>Brassens - St ARNOULT</t>
  </si>
  <si>
    <t>HOUNOU Nohan</t>
  </si>
  <si>
    <t xml:space="preserve">Pardo Tomas </t>
  </si>
  <si>
    <t xml:space="preserve">Trottin Axel </t>
  </si>
  <si>
    <t xml:space="preserve">Le Boubennec Ewenn </t>
  </si>
  <si>
    <t xml:space="preserve">Galimard Melvin </t>
  </si>
  <si>
    <t>PINCHAUX Augustin</t>
  </si>
  <si>
    <t>PINTO Yann</t>
  </si>
  <si>
    <t>KABLAN Nelson</t>
  </si>
  <si>
    <t>Samantha COURATIN</t>
  </si>
  <si>
    <t>Courbet - TRAPPES</t>
  </si>
  <si>
    <t>Eva TAL</t>
  </si>
  <si>
    <t xml:space="preserve">Chealfa Maria </t>
  </si>
  <si>
    <t xml:space="preserve">Guiard Appoline </t>
  </si>
  <si>
    <t>BRANELLEC Anna</t>
  </si>
  <si>
    <t>DUMOULIN Héloise</t>
  </si>
  <si>
    <t>FISCHER Léna</t>
  </si>
  <si>
    <t>Ibrahim ALEO</t>
  </si>
  <si>
    <t>Ewan BOURHIS</t>
  </si>
  <si>
    <t>LEROY Jérémy</t>
  </si>
  <si>
    <t>Guillaume BLONDEAU</t>
  </si>
  <si>
    <t>Le Village-TRAPPES</t>
  </si>
  <si>
    <t>Yann-Clément ROCHE</t>
  </si>
  <si>
    <t>MUNOZ BARRIZZA Marco</t>
  </si>
  <si>
    <t xml:space="preserve"> Manoilov Rémy </t>
  </si>
  <si>
    <t>Mf</t>
  </si>
  <si>
    <t>Résultats Groupe Championnat</t>
  </si>
  <si>
    <t xml:space="preserve">Dimovski Jules </t>
  </si>
  <si>
    <t>N° licence</t>
  </si>
  <si>
    <t>N° JO</t>
  </si>
  <si>
    <t>EL ASRI</t>
  </si>
  <si>
    <t>Lebna</t>
  </si>
  <si>
    <t>YOURI GAGARINE</t>
  </si>
  <si>
    <t>TRAPPES</t>
  </si>
  <si>
    <t>District</t>
  </si>
  <si>
    <t>CAMARA</t>
  </si>
  <si>
    <t>Boye</t>
  </si>
  <si>
    <t>CF</t>
  </si>
  <si>
    <t>TUGCU</t>
  </si>
  <si>
    <t>Dilara</t>
  </si>
  <si>
    <t>AOURAGH</t>
  </si>
  <si>
    <t>Houssniya</t>
  </si>
  <si>
    <t>GOMES VARELA</t>
  </si>
  <si>
    <t>Fabiana</t>
  </si>
  <si>
    <t>OUENJLI</t>
  </si>
  <si>
    <t>Aya</t>
  </si>
  <si>
    <t>HENRY</t>
  </si>
  <si>
    <t>Chloé</t>
  </si>
  <si>
    <t>ALBERTO GIACOMETTI</t>
  </si>
  <si>
    <t>MONTIGNY LE BRETONNEUX</t>
  </si>
  <si>
    <t>GABORIAU</t>
  </si>
  <si>
    <t>Thibaut</t>
  </si>
  <si>
    <t>DIVIEN</t>
  </si>
  <si>
    <t>Valentin</t>
  </si>
  <si>
    <t>CG</t>
  </si>
  <si>
    <t>GALLOT</t>
  </si>
  <si>
    <t>Florian</t>
  </si>
  <si>
    <t>SAINT FRANCOIS D'ASSISE</t>
  </si>
  <si>
    <t>VANDEWIELE</t>
  </si>
  <si>
    <t>Paul</t>
  </si>
  <si>
    <t>Départemental</t>
  </si>
  <si>
    <t>MULLER</t>
  </si>
  <si>
    <t>Hyppolyte</t>
  </si>
  <si>
    <t>PREHAUD</t>
  </si>
  <si>
    <t>Benjamin</t>
  </si>
  <si>
    <t>GASTINNE</t>
  </si>
  <si>
    <t>Clément</t>
  </si>
  <si>
    <t>MARCEL ROBY</t>
  </si>
  <si>
    <t>ST GERMAIN EN LAYE</t>
  </si>
  <si>
    <t>JACOT</t>
  </si>
  <si>
    <t>Hugues</t>
  </si>
  <si>
    <t>BOGGERO</t>
  </si>
  <si>
    <t>Léa</t>
  </si>
  <si>
    <t>CHEBLI</t>
  </si>
  <si>
    <t>Augustin</t>
  </si>
  <si>
    <t>CLAUDE DEBUSSY</t>
  </si>
  <si>
    <t>VERITE</t>
  </si>
  <si>
    <t>Juliette</t>
  </si>
  <si>
    <t>Académique</t>
  </si>
  <si>
    <t>Clémence</t>
  </si>
  <si>
    <t>FRIOUX-CADET</t>
  </si>
  <si>
    <t>Morgane</t>
  </si>
  <si>
    <t>LEDAIN</t>
  </si>
  <si>
    <t>Kyentsé</t>
  </si>
  <si>
    <t>RABILLER</t>
  </si>
  <si>
    <t>Emma</t>
  </si>
  <si>
    <t>FABRE</t>
  </si>
  <si>
    <t>Elise</t>
  </si>
  <si>
    <t>KHALAG</t>
  </si>
  <si>
    <t>Anahita</t>
  </si>
  <si>
    <t>LES TROIS MOULINS</t>
  </si>
  <si>
    <t>BONNELLES</t>
  </si>
  <si>
    <t>RIBLET</t>
  </si>
  <si>
    <t>Amandine</t>
  </si>
  <si>
    <t>REYMOND</t>
  </si>
  <si>
    <t>Robin</t>
  </si>
  <si>
    <t>GOMES</t>
  </si>
  <si>
    <t>Lara</t>
  </si>
  <si>
    <t>WECK</t>
  </si>
  <si>
    <t>Nina</t>
  </si>
  <si>
    <t>SCHULZ</t>
  </si>
  <si>
    <t>Elodie</t>
  </si>
  <si>
    <t>FONCE</t>
  </si>
  <si>
    <t>Mathis</t>
  </si>
  <si>
    <t>LOUIS PERGAUD</t>
  </si>
  <si>
    <t>MAUREPAS</t>
  </si>
  <si>
    <t>SAM</t>
  </si>
  <si>
    <t>Clara</t>
  </si>
  <si>
    <t>LES NENUPHARS</t>
  </si>
  <si>
    <t>BREVAL</t>
  </si>
  <si>
    <t>ROBERT</t>
  </si>
  <si>
    <t>Eva</t>
  </si>
  <si>
    <t>ANDRE</t>
  </si>
  <si>
    <t>Fanny</t>
  </si>
  <si>
    <t>BUTTNER</t>
  </si>
  <si>
    <t>Loic</t>
  </si>
  <si>
    <t>MATHIEU</t>
  </si>
  <si>
    <t>Natacha</t>
  </si>
  <si>
    <t>COEURDACIER</t>
  </si>
  <si>
    <t>Lohann</t>
  </si>
  <si>
    <t>GEUSA</t>
  </si>
  <si>
    <t>Mael</t>
  </si>
  <si>
    <t>TADRIST</t>
  </si>
  <si>
    <t>Maëlle</t>
  </si>
  <si>
    <t>COLETTE</t>
  </si>
  <si>
    <t>SARTROUVILLE</t>
  </si>
  <si>
    <t>SEBA</t>
  </si>
  <si>
    <t>Ilyes</t>
  </si>
  <si>
    <t>DE CASTRO ALVÈS</t>
  </si>
  <si>
    <t>Hugo</t>
  </si>
  <si>
    <t xml:space="preserve">DAIX Anne Flore </t>
  </si>
  <si>
    <t xml:space="preserve">ALIAU Elise </t>
  </si>
  <si>
    <t>DOIDEAU Maelis</t>
  </si>
  <si>
    <t>Classement par équipe Critérium</t>
  </si>
  <si>
    <t xml:space="preserve">oui </t>
  </si>
  <si>
    <t>BREHIN</t>
  </si>
  <si>
    <t>MERABET</t>
  </si>
  <si>
    <t>Fayçal</t>
  </si>
  <si>
    <t>?</t>
  </si>
  <si>
    <t>Finale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</si>
</sst>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Arial Black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62"/>
      <name val="Calibri"/>
      <family val="2"/>
    </font>
    <font>
      <b/>
      <sz val="12"/>
      <name val="Calibri"/>
      <family val="2"/>
    </font>
    <font>
      <sz val="12"/>
      <color indexed="8"/>
      <name val="Arial Black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trike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  <font>
      <sz val="12"/>
      <color theme="1"/>
      <name val="Arial Black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2" tint="-0.249939993023872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1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57" fillId="33" borderId="10" xfId="0" applyFont="1" applyFill="1" applyBorder="1" applyAlignment="1">
      <alignment/>
    </xf>
    <xf numFmtId="0" fontId="57" fillId="0" borderId="1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62" fillId="37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/>
    </xf>
    <xf numFmtId="0" fontId="57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6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30" fillId="33" borderId="10" xfId="0" applyFont="1" applyFill="1" applyBorder="1" applyAlignment="1">
      <alignment horizontal="left" vertical="center"/>
    </xf>
    <xf numFmtId="0" fontId="30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2" xfId="0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64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1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Alignment="1">
      <alignment/>
    </xf>
    <xf numFmtId="0" fontId="59" fillId="0" borderId="0" xfId="0" applyNumberFormat="1" applyFont="1" applyAlignment="1">
      <alignment/>
    </xf>
    <xf numFmtId="0" fontId="63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9" borderId="12" xfId="0" applyFill="1" applyBorder="1" applyAlignment="1">
      <alignment/>
    </xf>
    <xf numFmtId="0" fontId="0" fillId="19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6" borderId="12" xfId="0" applyFill="1" applyBorder="1" applyAlignment="1">
      <alignment/>
    </xf>
    <xf numFmtId="0" fontId="62" fillId="37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0" fillId="9" borderId="14" xfId="0" applyFill="1" applyBorder="1" applyAlignment="1">
      <alignment/>
    </xf>
    <xf numFmtId="0" fontId="0" fillId="19" borderId="14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4" xfId="0" applyFill="1" applyBorder="1" applyAlignment="1">
      <alignment/>
    </xf>
    <xf numFmtId="0" fontId="62" fillId="37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0" fontId="62" fillId="37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7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9" borderId="20" xfId="0" applyFill="1" applyBorder="1" applyAlignment="1">
      <alignment/>
    </xf>
    <xf numFmtId="0" fontId="0" fillId="19" borderId="20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0" xfId="0" applyFill="1" applyBorder="1" applyAlignment="1">
      <alignment/>
    </xf>
    <xf numFmtId="0" fontId="62" fillId="37" borderId="2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30" fillId="33" borderId="17" xfId="0" applyFont="1" applyFill="1" applyBorder="1" applyAlignment="1">
      <alignment/>
    </xf>
    <xf numFmtId="0" fontId="40" fillId="33" borderId="19" xfId="0" applyFont="1" applyFill="1" applyBorder="1" applyAlignment="1">
      <alignment/>
    </xf>
    <xf numFmtId="0" fontId="40" fillId="33" borderId="20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30" fillId="33" borderId="17" xfId="0" applyFont="1" applyFill="1" applyBorder="1" applyAlignment="1">
      <alignment horizontal="left" vertical="center"/>
    </xf>
    <xf numFmtId="0" fontId="0" fillId="33" borderId="23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7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30" fillId="33" borderId="13" xfId="0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7" borderId="11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9" borderId="10" xfId="0" applyFont="1" applyFill="1" applyBorder="1" applyAlignment="1">
      <alignment/>
    </xf>
    <xf numFmtId="0" fontId="40" fillId="19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left"/>
    </xf>
    <xf numFmtId="0" fontId="0" fillId="7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9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30" fillId="0" borderId="0" xfId="0" applyFont="1" applyAlignment="1">
      <alignment/>
    </xf>
    <xf numFmtId="0" fontId="30" fillId="33" borderId="10" xfId="0" applyFont="1" applyFill="1" applyBorder="1" applyAlignment="1">
      <alignment horizontal="left"/>
    </xf>
    <xf numFmtId="0" fontId="30" fillId="33" borderId="10" xfId="0" applyFont="1" applyFill="1" applyBorder="1" applyAlignment="1">
      <alignment vertical="center"/>
    </xf>
    <xf numFmtId="0" fontId="30" fillId="33" borderId="2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30" fillId="9" borderId="10" xfId="0" applyFont="1" applyFill="1" applyBorder="1" applyAlignment="1">
      <alignment/>
    </xf>
    <xf numFmtId="0" fontId="30" fillId="19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65" fillId="33" borderId="10" xfId="0" applyFont="1" applyFill="1" applyBorder="1" applyAlignment="1">
      <alignment vertical="center"/>
    </xf>
    <xf numFmtId="0" fontId="65" fillId="7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9" borderId="10" xfId="0" applyFont="1" applyFill="1" applyBorder="1" applyAlignment="1">
      <alignment/>
    </xf>
    <xf numFmtId="0" fontId="65" fillId="19" borderId="10" xfId="0" applyFont="1" applyFill="1" applyBorder="1" applyAlignment="1">
      <alignment/>
    </xf>
    <xf numFmtId="0" fontId="65" fillId="35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30" fillId="7" borderId="11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0" fillId="0" borderId="10" xfId="0" applyFont="1" applyFill="1" applyBorder="1" applyAlignment="1" applyProtection="1">
      <alignment/>
      <protection/>
    </xf>
    <xf numFmtId="0" fontId="58" fillId="7" borderId="28" xfId="0" applyFont="1" applyFill="1" applyBorder="1" applyAlignment="1">
      <alignment/>
    </xf>
    <xf numFmtId="0" fontId="58" fillId="34" borderId="12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9" borderId="12" xfId="0" applyFont="1" applyFill="1" applyBorder="1" applyAlignment="1">
      <alignment/>
    </xf>
    <xf numFmtId="0" fontId="58" fillId="19" borderId="12" xfId="0" applyFont="1" applyFill="1" applyBorder="1" applyAlignment="1">
      <alignment/>
    </xf>
    <xf numFmtId="0" fontId="58" fillId="35" borderId="12" xfId="0" applyFont="1" applyFill="1" applyBorder="1" applyAlignment="1">
      <alignment/>
    </xf>
    <xf numFmtId="0" fontId="58" fillId="36" borderId="12" xfId="0" applyFont="1" applyFill="1" applyBorder="1" applyAlignment="1">
      <alignment/>
    </xf>
    <xf numFmtId="0" fontId="58" fillId="34" borderId="10" xfId="0" applyFont="1" applyFill="1" applyBorder="1" applyAlignment="1">
      <alignment/>
    </xf>
    <xf numFmtId="0" fontId="58" fillId="9" borderId="10" xfId="0" applyFont="1" applyFill="1" applyBorder="1" applyAlignment="1">
      <alignment/>
    </xf>
    <xf numFmtId="0" fontId="58" fillId="19" borderId="10" xfId="0" applyFont="1" applyFill="1" applyBorder="1" applyAlignment="1">
      <alignment/>
    </xf>
    <xf numFmtId="0" fontId="58" fillId="35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8" fillId="7" borderId="10" xfId="0" applyFont="1" applyFill="1" applyBorder="1" applyAlignment="1">
      <alignment/>
    </xf>
    <xf numFmtId="0" fontId="67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30" fillId="33" borderId="17" xfId="0" applyFont="1" applyFill="1" applyBorder="1" applyAlignment="1">
      <alignment vertical="center"/>
    </xf>
    <xf numFmtId="0" fontId="30" fillId="33" borderId="19" xfId="0" applyFont="1" applyFill="1" applyBorder="1" applyAlignment="1">
      <alignment/>
    </xf>
    <xf numFmtId="0" fontId="30" fillId="33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0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/>
    </xf>
    <xf numFmtId="0" fontId="68" fillId="0" borderId="28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40" fillId="33" borderId="33" xfId="0" applyFont="1" applyFill="1" applyBorder="1" applyAlignment="1">
      <alignment/>
    </xf>
    <xf numFmtId="0" fontId="69" fillId="37" borderId="10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54" fillId="0" borderId="0" xfId="0" applyFont="1" applyBorder="1" applyAlignment="1">
      <alignment vertical="center"/>
    </xf>
    <xf numFmtId="0" fontId="30" fillId="7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33" xfId="0" applyFont="1" applyBorder="1" applyAlignment="1">
      <alignment/>
    </xf>
    <xf numFmtId="0" fontId="30" fillId="38" borderId="10" xfId="0" applyFont="1" applyFill="1" applyBorder="1" applyAlignment="1">
      <alignment/>
    </xf>
    <xf numFmtId="0" fontId="30" fillId="0" borderId="10" xfId="0" applyFont="1" applyFill="1" applyBorder="1" applyAlignment="1" applyProtection="1">
      <alignment/>
      <protection/>
    </xf>
    <xf numFmtId="0" fontId="30" fillId="39" borderId="10" xfId="0" applyFont="1" applyFill="1" applyBorder="1" applyAlignment="1">
      <alignment/>
    </xf>
    <xf numFmtId="0" fontId="30" fillId="40" borderId="10" xfId="0" applyFont="1" applyFill="1" applyBorder="1" applyAlignment="1">
      <alignment/>
    </xf>
    <xf numFmtId="0" fontId="30" fillId="41" borderId="10" xfId="0" applyFont="1" applyFill="1" applyBorder="1" applyAlignment="1">
      <alignment/>
    </xf>
    <xf numFmtId="0" fontId="30" fillId="42" borderId="10" xfId="0" applyFont="1" applyFill="1" applyBorder="1" applyAlignment="1">
      <alignment/>
    </xf>
    <xf numFmtId="0" fontId="70" fillId="7" borderId="10" xfId="0" applyFont="1" applyFill="1" applyBorder="1" applyAlignment="1">
      <alignment/>
    </xf>
    <xf numFmtId="0" fontId="70" fillId="34" borderId="10" xfId="0" applyFont="1" applyFill="1" applyBorder="1" applyAlignment="1">
      <alignment/>
    </xf>
    <xf numFmtId="0" fontId="70" fillId="0" borderId="10" xfId="0" applyFont="1" applyBorder="1" applyAlignment="1">
      <alignment/>
    </xf>
    <xf numFmtId="0" fontId="70" fillId="9" borderId="10" xfId="0" applyFont="1" applyFill="1" applyBorder="1" applyAlignment="1">
      <alignment/>
    </xf>
    <xf numFmtId="0" fontId="70" fillId="19" borderId="10" xfId="0" applyFont="1" applyFill="1" applyBorder="1" applyAlignment="1">
      <alignment/>
    </xf>
    <xf numFmtId="0" fontId="70" fillId="35" borderId="10" xfId="0" applyFont="1" applyFill="1" applyBorder="1" applyAlignment="1">
      <alignment/>
    </xf>
    <xf numFmtId="0" fontId="70" fillId="36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6">
      <selection activeCell="L42" sqref="L42"/>
    </sheetView>
  </sheetViews>
  <sheetFormatPr defaultColWidth="11.421875" defaultRowHeight="15"/>
  <cols>
    <col min="1" max="1" width="19.8515625" style="0" customWidth="1"/>
    <col min="2" max="2" width="12.7109375" style="58" customWidth="1"/>
    <col min="3" max="3" width="19.421875" style="0" customWidth="1"/>
    <col min="4" max="4" width="10.421875" style="0" customWidth="1"/>
    <col min="5" max="5" width="7.140625" style="0" customWidth="1"/>
    <col min="6" max="6" width="10.28125" style="60" customWidth="1"/>
    <col min="7" max="7" width="23.7109375" style="0" customWidth="1"/>
    <col min="8" max="8" width="26.7109375" style="0" customWidth="1"/>
    <col min="9" max="9" width="15.00390625" style="0" customWidth="1"/>
    <col min="10" max="10" width="15.57421875" style="182" customWidth="1"/>
  </cols>
  <sheetData>
    <row r="1" spans="1:2" ht="17.25">
      <c r="A1" s="9" t="s">
        <v>32</v>
      </c>
      <c r="B1" s="55"/>
    </row>
    <row r="2" spans="1:10" ht="21">
      <c r="A2" s="32" t="s">
        <v>34</v>
      </c>
      <c r="B2" s="56"/>
      <c r="J2" s="182" t="s">
        <v>54</v>
      </c>
    </row>
    <row r="3" spans="1:10" ht="28.5">
      <c r="A3" s="2" t="s">
        <v>30</v>
      </c>
      <c r="B3" s="57" t="s">
        <v>143</v>
      </c>
      <c r="C3" s="2" t="s">
        <v>27</v>
      </c>
      <c r="D3" s="2" t="s">
        <v>15</v>
      </c>
      <c r="E3" s="2" t="s">
        <v>26</v>
      </c>
      <c r="F3" s="61" t="s">
        <v>144</v>
      </c>
      <c r="G3" s="2" t="s">
        <v>28</v>
      </c>
      <c r="H3" s="2" t="s">
        <v>29</v>
      </c>
      <c r="I3" s="2" t="s">
        <v>55</v>
      </c>
      <c r="J3" s="183" t="s">
        <v>33</v>
      </c>
    </row>
    <row r="4" spans="1:12" ht="14.25">
      <c r="A4" s="31" t="s">
        <v>67</v>
      </c>
      <c r="B4" s="59">
        <v>260880031</v>
      </c>
      <c r="C4" s="2" t="s">
        <v>145</v>
      </c>
      <c r="D4" s="2" t="s">
        <v>146</v>
      </c>
      <c r="E4" s="2" t="s">
        <v>13</v>
      </c>
      <c r="F4" s="61">
        <v>1625623</v>
      </c>
      <c r="G4" s="2" t="s">
        <v>147</v>
      </c>
      <c r="H4" s="2" t="s">
        <v>148</v>
      </c>
      <c r="I4" s="2" t="s">
        <v>149</v>
      </c>
      <c r="J4" s="184" t="s">
        <v>249</v>
      </c>
      <c r="L4" s="29"/>
    </row>
    <row r="5" spans="1:10" ht="14.25">
      <c r="A5" s="31" t="s">
        <v>67</v>
      </c>
      <c r="B5" s="59">
        <v>260880006</v>
      </c>
      <c r="C5" s="2" t="s">
        <v>150</v>
      </c>
      <c r="D5" s="2" t="s">
        <v>151</v>
      </c>
      <c r="E5" s="2" t="s">
        <v>152</v>
      </c>
      <c r="F5" s="61">
        <v>1526425</v>
      </c>
      <c r="G5" s="2" t="s">
        <v>147</v>
      </c>
      <c r="H5" s="2" t="s">
        <v>148</v>
      </c>
      <c r="I5" s="2" t="s">
        <v>149</v>
      </c>
      <c r="J5" s="184" t="s">
        <v>249</v>
      </c>
    </row>
    <row r="6" spans="1:10" ht="14.25">
      <c r="A6" s="31" t="s">
        <v>67</v>
      </c>
      <c r="B6" s="59">
        <v>260880086</v>
      </c>
      <c r="C6" s="2" t="s">
        <v>153</v>
      </c>
      <c r="D6" s="2" t="s">
        <v>154</v>
      </c>
      <c r="E6" s="2" t="s">
        <v>13</v>
      </c>
      <c r="F6" s="61">
        <v>1625622</v>
      </c>
      <c r="G6" s="2" t="s">
        <v>147</v>
      </c>
      <c r="H6" s="2" t="s">
        <v>148</v>
      </c>
      <c r="I6" s="2" t="s">
        <v>149</v>
      </c>
      <c r="J6" s="184" t="s">
        <v>249</v>
      </c>
    </row>
    <row r="7" spans="1:10" ht="14.25">
      <c r="A7" s="31" t="s">
        <v>67</v>
      </c>
      <c r="B7" s="59">
        <v>260880011</v>
      </c>
      <c r="C7" s="2" t="s">
        <v>155</v>
      </c>
      <c r="D7" s="2" t="s">
        <v>156</v>
      </c>
      <c r="E7" s="2" t="s">
        <v>14</v>
      </c>
      <c r="F7" s="61">
        <v>1526417</v>
      </c>
      <c r="G7" s="2" t="s">
        <v>147</v>
      </c>
      <c r="H7" s="2" t="s">
        <v>148</v>
      </c>
      <c r="I7" s="2" t="s">
        <v>149</v>
      </c>
      <c r="J7" s="184" t="s">
        <v>249</v>
      </c>
    </row>
    <row r="8" spans="1:10" ht="14.25">
      <c r="A8" s="31" t="s">
        <v>67</v>
      </c>
      <c r="B8" s="59">
        <v>260880033</v>
      </c>
      <c r="C8" s="2" t="s">
        <v>157</v>
      </c>
      <c r="D8" s="2" t="s">
        <v>158</v>
      </c>
      <c r="E8" s="2" t="s">
        <v>14</v>
      </c>
      <c r="F8" s="61">
        <v>1625616</v>
      </c>
      <c r="G8" s="2" t="s">
        <v>147</v>
      </c>
      <c r="H8" s="2" t="s">
        <v>148</v>
      </c>
      <c r="I8" s="2" t="s">
        <v>149</v>
      </c>
      <c r="J8" s="184" t="s">
        <v>249</v>
      </c>
    </row>
    <row r="9" spans="1:10" ht="14.25">
      <c r="A9" s="31" t="s">
        <v>67</v>
      </c>
      <c r="B9" s="59">
        <v>260880095</v>
      </c>
      <c r="C9" s="2" t="s">
        <v>159</v>
      </c>
      <c r="D9" s="2" t="s">
        <v>160</v>
      </c>
      <c r="E9" s="2" t="s">
        <v>13</v>
      </c>
      <c r="F9" s="61">
        <v>1625619</v>
      </c>
      <c r="G9" s="2" t="s">
        <v>147</v>
      </c>
      <c r="H9" s="2" t="s">
        <v>148</v>
      </c>
      <c r="I9" s="2" t="s">
        <v>149</v>
      </c>
      <c r="J9" s="184" t="s">
        <v>249</v>
      </c>
    </row>
    <row r="10" spans="1:10" ht="14.25">
      <c r="A10" s="31" t="s">
        <v>67</v>
      </c>
      <c r="B10" s="59">
        <v>261890060</v>
      </c>
      <c r="C10" s="2" t="s">
        <v>161</v>
      </c>
      <c r="D10" s="2" t="s">
        <v>162</v>
      </c>
      <c r="E10" s="2" t="s">
        <v>13</v>
      </c>
      <c r="F10" s="61">
        <v>1637820</v>
      </c>
      <c r="G10" s="2" t="s">
        <v>163</v>
      </c>
      <c r="H10" s="2" t="s">
        <v>164</v>
      </c>
      <c r="I10" s="2" t="s">
        <v>149</v>
      </c>
      <c r="J10" s="184" t="s">
        <v>249</v>
      </c>
    </row>
    <row r="11" spans="1:10" ht="14.25">
      <c r="A11" s="31" t="s">
        <v>67</v>
      </c>
      <c r="B11" s="59">
        <v>261890041</v>
      </c>
      <c r="C11" s="2" t="s">
        <v>165</v>
      </c>
      <c r="D11" s="2" t="s">
        <v>166</v>
      </c>
      <c r="E11" s="2" t="s">
        <v>12</v>
      </c>
      <c r="F11" s="61">
        <v>1637818</v>
      </c>
      <c r="G11" s="2" t="s">
        <v>163</v>
      </c>
      <c r="H11" s="2" t="s">
        <v>164</v>
      </c>
      <c r="I11" s="2" t="s">
        <v>149</v>
      </c>
      <c r="J11" s="184" t="s">
        <v>249</v>
      </c>
    </row>
    <row r="12" spans="1:10" ht="14.25">
      <c r="A12" s="31" t="s">
        <v>67</v>
      </c>
      <c r="B12" s="59">
        <v>261890039</v>
      </c>
      <c r="C12" s="2" t="s">
        <v>167</v>
      </c>
      <c r="D12" s="2" t="s">
        <v>168</v>
      </c>
      <c r="E12" s="2" t="s">
        <v>169</v>
      </c>
      <c r="F12" s="61">
        <v>1637817</v>
      </c>
      <c r="G12" s="2" t="s">
        <v>163</v>
      </c>
      <c r="H12" s="2" t="s">
        <v>164</v>
      </c>
      <c r="I12" s="2" t="s">
        <v>149</v>
      </c>
      <c r="J12" s="184" t="s">
        <v>249</v>
      </c>
    </row>
    <row r="13" spans="1:10" ht="14.25">
      <c r="A13" s="31" t="s">
        <v>67</v>
      </c>
      <c r="B13" s="59">
        <v>260980022</v>
      </c>
      <c r="C13" s="2" t="s">
        <v>170</v>
      </c>
      <c r="D13" s="2" t="s">
        <v>171</v>
      </c>
      <c r="E13" s="2" t="s">
        <v>11</v>
      </c>
      <c r="F13" s="61">
        <v>1524674</v>
      </c>
      <c r="G13" s="2" t="s">
        <v>172</v>
      </c>
      <c r="H13" s="2" t="s">
        <v>164</v>
      </c>
      <c r="I13" s="2" t="s">
        <v>149</v>
      </c>
      <c r="J13" s="184" t="s">
        <v>249</v>
      </c>
    </row>
    <row r="14" spans="1:10" ht="14.25">
      <c r="A14" s="31" t="s">
        <v>67</v>
      </c>
      <c r="B14" s="59">
        <v>260980019</v>
      </c>
      <c r="C14" s="2" t="s">
        <v>173</v>
      </c>
      <c r="D14" s="2" t="s">
        <v>174</v>
      </c>
      <c r="E14" s="2" t="s">
        <v>12</v>
      </c>
      <c r="F14" s="61">
        <v>1438981</v>
      </c>
      <c r="G14" s="2" t="s">
        <v>172</v>
      </c>
      <c r="H14" s="2" t="s">
        <v>164</v>
      </c>
      <c r="I14" s="2" t="s">
        <v>175</v>
      </c>
      <c r="J14" s="184"/>
    </row>
    <row r="15" spans="1:10" ht="14.25">
      <c r="A15" s="31" t="s">
        <v>67</v>
      </c>
      <c r="B15" s="59">
        <v>260980044</v>
      </c>
      <c r="C15" s="2" t="s">
        <v>176</v>
      </c>
      <c r="D15" s="2" t="s">
        <v>177</v>
      </c>
      <c r="E15" s="2" t="s">
        <v>12</v>
      </c>
      <c r="F15" s="61">
        <v>1616108</v>
      </c>
      <c r="G15" s="2" t="s">
        <v>172</v>
      </c>
      <c r="H15" s="2" t="s">
        <v>164</v>
      </c>
      <c r="I15" s="2" t="s">
        <v>149</v>
      </c>
      <c r="J15" s="184" t="s">
        <v>249</v>
      </c>
    </row>
    <row r="16" spans="1:10" ht="14.25">
      <c r="A16" s="31" t="s">
        <v>67</v>
      </c>
      <c r="B16" s="59">
        <v>260980026</v>
      </c>
      <c r="C16" s="2" t="s">
        <v>178</v>
      </c>
      <c r="D16" s="2" t="s">
        <v>179</v>
      </c>
      <c r="E16" s="2" t="s">
        <v>12</v>
      </c>
      <c r="F16" s="61">
        <v>1524676</v>
      </c>
      <c r="G16" s="2" t="s">
        <v>172</v>
      </c>
      <c r="H16" s="2" t="s">
        <v>164</v>
      </c>
      <c r="I16" s="2" t="s">
        <v>175</v>
      </c>
      <c r="J16" s="184"/>
    </row>
    <row r="17" spans="1:10" ht="14.25">
      <c r="A17" s="31" t="s">
        <v>67</v>
      </c>
      <c r="B17" s="59">
        <v>260820137</v>
      </c>
      <c r="C17" s="2" t="s">
        <v>180</v>
      </c>
      <c r="D17" s="2" t="s">
        <v>181</v>
      </c>
      <c r="E17" s="2" t="s">
        <v>12</v>
      </c>
      <c r="F17" s="61">
        <v>1539227</v>
      </c>
      <c r="G17" s="2" t="s">
        <v>182</v>
      </c>
      <c r="H17" s="2" t="s">
        <v>183</v>
      </c>
      <c r="I17" s="2" t="s">
        <v>175</v>
      </c>
      <c r="J17" s="184"/>
    </row>
    <row r="18" spans="1:10" ht="14.25">
      <c r="A18" s="31" t="s">
        <v>67</v>
      </c>
      <c r="B18" s="59">
        <v>260820075</v>
      </c>
      <c r="C18" s="2" t="s">
        <v>184</v>
      </c>
      <c r="D18" s="2" t="s">
        <v>185</v>
      </c>
      <c r="E18" s="2" t="s">
        <v>11</v>
      </c>
      <c r="F18" s="61">
        <v>1539229</v>
      </c>
      <c r="G18" s="2" t="s">
        <v>182</v>
      </c>
      <c r="H18" s="2" t="s">
        <v>183</v>
      </c>
      <c r="I18" s="2" t="s">
        <v>175</v>
      </c>
      <c r="J18" s="184"/>
    </row>
    <row r="19" spans="1:10" ht="14.25">
      <c r="A19" s="31" t="s">
        <v>67</v>
      </c>
      <c r="B19" s="59">
        <v>260820148</v>
      </c>
      <c r="C19" s="2" t="s">
        <v>186</v>
      </c>
      <c r="D19" s="2" t="s">
        <v>187</v>
      </c>
      <c r="E19" s="2" t="s">
        <v>14</v>
      </c>
      <c r="F19" s="61">
        <v>1539219</v>
      </c>
      <c r="G19" s="2" t="s">
        <v>182</v>
      </c>
      <c r="H19" s="2" t="s">
        <v>183</v>
      </c>
      <c r="I19" s="2" t="s">
        <v>175</v>
      </c>
      <c r="J19" s="184"/>
    </row>
    <row r="20" spans="1:10" ht="14.25">
      <c r="A20" s="31" t="s">
        <v>67</v>
      </c>
      <c r="B20" s="59">
        <v>260800102</v>
      </c>
      <c r="C20" s="2" t="s">
        <v>188</v>
      </c>
      <c r="D20" s="2" t="s">
        <v>189</v>
      </c>
      <c r="E20" s="2" t="s">
        <v>11</v>
      </c>
      <c r="F20" s="61">
        <v>1625485</v>
      </c>
      <c r="G20" s="2" t="s">
        <v>190</v>
      </c>
      <c r="H20" s="2" t="s">
        <v>183</v>
      </c>
      <c r="I20" s="2" t="s">
        <v>149</v>
      </c>
      <c r="J20" s="184" t="s">
        <v>249</v>
      </c>
    </row>
    <row r="21" spans="1:10" ht="14.25">
      <c r="A21" s="31" t="s">
        <v>67</v>
      </c>
      <c r="B21" s="59">
        <v>260800079</v>
      </c>
      <c r="C21" s="2" t="s">
        <v>191</v>
      </c>
      <c r="D21" s="2" t="s">
        <v>192</v>
      </c>
      <c r="E21" s="2" t="s">
        <v>14</v>
      </c>
      <c r="F21" s="61">
        <v>1457925</v>
      </c>
      <c r="G21" s="2" t="s">
        <v>190</v>
      </c>
      <c r="H21" s="2" t="s">
        <v>183</v>
      </c>
      <c r="I21" s="2" t="s">
        <v>193</v>
      </c>
      <c r="J21" s="184"/>
    </row>
    <row r="22" spans="1:10" ht="14.25">
      <c r="A22" s="31" t="s">
        <v>67</v>
      </c>
      <c r="B22" s="59">
        <v>260800078</v>
      </c>
      <c r="C22" s="2" t="s">
        <v>191</v>
      </c>
      <c r="D22" s="2" t="s">
        <v>194</v>
      </c>
      <c r="E22" s="2" t="s">
        <v>14</v>
      </c>
      <c r="F22" s="61">
        <v>1457924</v>
      </c>
      <c r="G22" s="2" t="s">
        <v>190</v>
      </c>
      <c r="H22" s="2" t="s">
        <v>183</v>
      </c>
      <c r="I22" s="2" t="s">
        <v>193</v>
      </c>
      <c r="J22" s="184"/>
    </row>
    <row r="23" spans="1:10" ht="14.25">
      <c r="A23" s="31" t="s">
        <v>67</v>
      </c>
      <c r="B23" s="59">
        <v>260800081</v>
      </c>
      <c r="C23" s="2" t="s">
        <v>195</v>
      </c>
      <c r="D23" s="2" t="s">
        <v>196</v>
      </c>
      <c r="E23" s="2" t="s">
        <v>14</v>
      </c>
      <c r="F23" s="61">
        <v>1524854</v>
      </c>
      <c r="G23" s="2" t="s">
        <v>190</v>
      </c>
      <c r="H23" s="2" t="s">
        <v>183</v>
      </c>
      <c r="I23" s="2" t="s">
        <v>193</v>
      </c>
      <c r="J23" s="184"/>
    </row>
    <row r="24" spans="1:10" ht="14.25">
      <c r="A24" s="31" t="s">
        <v>67</v>
      </c>
      <c r="B24" s="59">
        <v>260800103</v>
      </c>
      <c r="C24" s="2" t="s">
        <v>197</v>
      </c>
      <c r="D24" s="2" t="s">
        <v>198</v>
      </c>
      <c r="E24" s="2" t="s">
        <v>11</v>
      </c>
      <c r="F24" s="61">
        <v>1637690</v>
      </c>
      <c r="G24" s="2" t="s">
        <v>190</v>
      </c>
      <c r="H24" s="2" t="s">
        <v>183</v>
      </c>
      <c r="I24" s="2" t="s">
        <v>149</v>
      </c>
      <c r="J24" s="184" t="s">
        <v>249</v>
      </c>
    </row>
    <row r="25" spans="1:10" ht="14.25">
      <c r="A25" s="31" t="s">
        <v>67</v>
      </c>
      <c r="B25" s="59">
        <v>260800108</v>
      </c>
      <c r="C25" s="2" t="s">
        <v>199</v>
      </c>
      <c r="D25" s="2" t="s">
        <v>200</v>
      </c>
      <c r="E25" s="2" t="s">
        <v>13</v>
      </c>
      <c r="F25" s="61">
        <v>1625486</v>
      </c>
      <c r="G25" s="2" t="s">
        <v>190</v>
      </c>
      <c r="H25" s="2" t="s">
        <v>183</v>
      </c>
      <c r="I25" s="2" t="s">
        <v>149</v>
      </c>
      <c r="J25" s="184" t="s">
        <v>249</v>
      </c>
    </row>
    <row r="26" spans="1:10" ht="14.25">
      <c r="A26" s="31" t="s">
        <v>67</v>
      </c>
      <c r="B26" s="59">
        <v>260800084</v>
      </c>
      <c r="C26" s="2" t="s">
        <v>201</v>
      </c>
      <c r="D26" s="2" t="s">
        <v>202</v>
      </c>
      <c r="E26" s="2" t="s">
        <v>13</v>
      </c>
      <c r="F26" s="61">
        <v>1637778</v>
      </c>
      <c r="G26" s="2" t="s">
        <v>190</v>
      </c>
      <c r="H26" s="2" t="s">
        <v>183</v>
      </c>
      <c r="I26" s="2" t="s">
        <v>149</v>
      </c>
      <c r="J26" s="184" t="s">
        <v>249</v>
      </c>
    </row>
    <row r="27" spans="1:10" ht="14.25">
      <c r="A27" s="31" t="s">
        <v>67</v>
      </c>
      <c r="B27" s="59">
        <v>261090035</v>
      </c>
      <c r="C27" s="2" t="s">
        <v>203</v>
      </c>
      <c r="D27" s="2" t="s">
        <v>204</v>
      </c>
      <c r="E27" s="2" t="s">
        <v>14</v>
      </c>
      <c r="F27" s="61">
        <v>1624517</v>
      </c>
      <c r="G27" s="2" t="s">
        <v>205</v>
      </c>
      <c r="H27" s="2" t="s">
        <v>206</v>
      </c>
      <c r="I27" s="2" t="s">
        <v>149</v>
      </c>
      <c r="J27" s="184"/>
    </row>
    <row r="28" spans="1:10" ht="14.25">
      <c r="A28" s="31" t="s">
        <v>67</v>
      </c>
      <c r="B28" s="59">
        <v>261090073</v>
      </c>
      <c r="C28" s="2" t="s">
        <v>207</v>
      </c>
      <c r="D28" s="2" t="s">
        <v>208</v>
      </c>
      <c r="E28" s="2" t="s">
        <v>13</v>
      </c>
      <c r="F28" s="61">
        <v>1624522</v>
      </c>
      <c r="G28" s="2" t="s">
        <v>205</v>
      </c>
      <c r="H28" s="2" t="s">
        <v>206</v>
      </c>
      <c r="I28" s="2" t="s">
        <v>149</v>
      </c>
      <c r="J28" s="184" t="s">
        <v>249</v>
      </c>
    </row>
    <row r="29" spans="1:10" ht="14.25">
      <c r="A29" s="31" t="s">
        <v>67</v>
      </c>
      <c r="B29" s="59">
        <v>261090058</v>
      </c>
      <c r="C29" s="2" t="s">
        <v>209</v>
      </c>
      <c r="D29" s="2" t="s">
        <v>210</v>
      </c>
      <c r="E29" s="2" t="s">
        <v>11</v>
      </c>
      <c r="F29" s="61">
        <v>1624519</v>
      </c>
      <c r="G29" s="2" t="s">
        <v>205</v>
      </c>
      <c r="H29" s="2" t="s">
        <v>206</v>
      </c>
      <c r="I29" s="2" t="s">
        <v>149</v>
      </c>
      <c r="J29" s="184" t="s">
        <v>249</v>
      </c>
    </row>
    <row r="30" spans="1:10" ht="14.25">
      <c r="A30" s="31" t="s">
        <v>67</v>
      </c>
      <c r="B30" s="59">
        <v>261090070</v>
      </c>
      <c r="C30" s="2" t="s">
        <v>211</v>
      </c>
      <c r="D30" s="2" t="s">
        <v>212</v>
      </c>
      <c r="E30" s="2" t="s">
        <v>13</v>
      </c>
      <c r="F30" s="61">
        <v>1624503</v>
      </c>
      <c r="G30" s="2" t="s">
        <v>205</v>
      </c>
      <c r="H30" s="2" t="s">
        <v>206</v>
      </c>
      <c r="I30" s="2" t="s">
        <v>149</v>
      </c>
      <c r="J30" s="184" t="s">
        <v>249</v>
      </c>
    </row>
    <row r="31" spans="1:10" ht="14.25">
      <c r="A31" s="31" t="s">
        <v>67</v>
      </c>
      <c r="B31" s="59">
        <v>261090024</v>
      </c>
      <c r="C31" s="2" t="s">
        <v>213</v>
      </c>
      <c r="D31" s="2" t="s">
        <v>214</v>
      </c>
      <c r="E31" s="2" t="s">
        <v>14</v>
      </c>
      <c r="F31" s="61">
        <v>1624526</v>
      </c>
      <c r="G31" s="2" t="s">
        <v>205</v>
      </c>
      <c r="H31" s="2" t="s">
        <v>206</v>
      </c>
      <c r="I31" s="2" t="s">
        <v>149</v>
      </c>
      <c r="J31" s="184" t="s">
        <v>249</v>
      </c>
    </row>
    <row r="32" spans="1:10" ht="14.25">
      <c r="A32" s="31" t="s">
        <v>67</v>
      </c>
      <c r="B32" s="59">
        <v>261090048</v>
      </c>
      <c r="C32" s="30" t="s">
        <v>215</v>
      </c>
      <c r="D32" s="30" t="s">
        <v>216</v>
      </c>
      <c r="E32" s="2" t="s">
        <v>13</v>
      </c>
      <c r="F32" s="61">
        <v>1624525</v>
      </c>
      <c r="G32" s="30" t="s">
        <v>205</v>
      </c>
      <c r="H32" s="30" t="s">
        <v>206</v>
      </c>
      <c r="I32" s="30" t="s">
        <v>149</v>
      </c>
      <c r="J32" s="184" t="s">
        <v>249</v>
      </c>
    </row>
    <row r="33" spans="1:10" ht="14.25">
      <c r="A33" s="31" t="s">
        <v>67</v>
      </c>
      <c r="B33" s="59">
        <v>260570114</v>
      </c>
      <c r="C33" s="30" t="s">
        <v>217</v>
      </c>
      <c r="D33" s="30" t="s">
        <v>218</v>
      </c>
      <c r="E33" s="2" t="s">
        <v>11</v>
      </c>
      <c r="F33" s="61">
        <v>1625637</v>
      </c>
      <c r="G33" s="30" t="s">
        <v>219</v>
      </c>
      <c r="H33" s="30" t="s">
        <v>220</v>
      </c>
      <c r="I33" s="30" t="s">
        <v>149</v>
      </c>
      <c r="J33" s="184" t="s">
        <v>249</v>
      </c>
    </row>
    <row r="34" spans="1:10" ht="14.25">
      <c r="A34" s="31" t="s">
        <v>67</v>
      </c>
      <c r="B34" s="59">
        <v>261100038</v>
      </c>
      <c r="C34" s="30" t="s">
        <v>221</v>
      </c>
      <c r="D34" s="30" t="s">
        <v>222</v>
      </c>
      <c r="E34" s="2" t="s">
        <v>13</v>
      </c>
      <c r="F34" s="61">
        <v>1619605</v>
      </c>
      <c r="G34" s="30" t="s">
        <v>223</v>
      </c>
      <c r="H34" s="30" t="s">
        <v>224</v>
      </c>
      <c r="I34" s="30" t="s">
        <v>149</v>
      </c>
      <c r="J34" s="184" t="s">
        <v>249</v>
      </c>
    </row>
    <row r="35" spans="1:10" ht="14.25">
      <c r="A35" s="31" t="s">
        <v>67</v>
      </c>
      <c r="B35" s="59">
        <v>261100033</v>
      </c>
      <c r="C35" s="30" t="s">
        <v>225</v>
      </c>
      <c r="D35" s="30" t="s">
        <v>226</v>
      </c>
      <c r="E35" s="2" t="s">
        <v>13</v>
      </c>
      <c r="F35" s="61">
        <v>1619596</v>
      </c>
      <c r="G35" s="30" t="s">
        <v>223</v>
      </c>
      <c r="H35" s="30" t="s">
        <v>224</v>
      </c>
      <c r="I35" s="30" t="s">
        <v>149</v>
      </c>
      <c r="J35" s="184" t="s">
        <v>249</v>
      </c>
    </row>
    <row r="36" spans="1:10" ht="14.25">
      <c r="A36" s="31" t="s">
        <v>67</v>
      </c>
      <c r="B36" s="59">
        <v>261100059</v>
      </c>
      <c r="C36" s="30" t="s">
        <v>227</v>
      </c>
      <c r="D36" s="30" t="s">
        <v>228</v>
      </c>
      <c r="E36" s="2" t="s">
        <v>13</v>
      </c>
      <c r="F36" s="61">
        <v>1524585</v>
      </c>
      <c r="G36" s="30" t="s">
        <v>223</v>
      </c>
      <c r="H36" s="30" t="s">
        <v>224</v>
      </c>
      <c r="I36" s="30" t="s">
        <v>175</v>
      </c>
      <c r="J36" s="184"/>
    </row>
    <row r="37" spans="1:10" ht="14.25">
      <c r="A37" s="31" t="s">
        <v>67</v>
      </c>
      <c r="B37" s="59">
        <v>261100036</v>
      </c>
      <c r="C37" s="30" t="s">
        <v>229</v>
      </c>
      <c r="D37" s="30" t="s">
        <v>230</v>
      </c>
      <c r="E37" s="2" t="s">
        <v>11</v>
      </c>
      <c r="F37" s="61">
        <v>1619597</v>
      </c>
      <c r="G37" s="30" t="s">
        <v>223</v>
      </c>
      <c r="H37" s="30" t="s">
        <v>224</v>
      </c>
      <c r="I37" s="30" t="s">
        <v>149</v>
      </c>
      <c r="J37" s="184" t="s">
        <v>249</v>
      </c>
    </row>
    <row r="38" spans="1:10" ht="14.25">
      <c r="A38" s="31" t="s">
        <v>67</v>
      </c>
      <c r="B38" s="59">
        <v>261100070</v>
      </c>
      <c r="C38" s="30" t="s">
        <v>231</v>
      </c>
      <c r="D38" s="30" t="s">
        <v>232</v>
      </c>
      <c r="E38" s="2" t="s">
        <v>13</v>
      </c>
      <c r="F38" s="61">
        <v>1524587</v>
      </c>
      <c r="G38" s="30" t="s">
        <v>223</v>
      </c>
      <c r="H38" s="30" t="s">
        <v>224</v>
      </c>
      <c r="I38" s="30" t="s">
        <v>175</v>
      </c>
      <c r="J38" s="184"/>
    </row>
    <row r="39" spans="1:10" ht="14.25">
      <c r="A39" s="31" t="s">
        <v>67</v>
      </c>
      <c r="B39" s="59">
        <v>261100094</v>
      </c>
      <c r="C39" s="30" t="s">
        <v>233</v>
      </c>
      <c r="D39" s="30" t="s">
        <v>234</v>
      </c>
      <c r="E39" s="2" t="s">
        <v>11</v>
      </c>
      <c r="F39" s="61">
        <v>1619594</v>
      </c>
      <c r="G39" s="30" t="s">
        <v>223</v>
      </c>
      <c r="H39" s="30" t="s">
        <v>224</v>
      </c>
      <c r="I39" s="30" t="s">
        <v>149</v>
      </c>
      <c r="J39" s="184" t="s">
        <v>249</v>
      </c>
    </row>
    <row r="40" spans="1:10" ht="14.25">
      <c r="A40" s="31" t="s">
        <v>67</v>
      </c>
      <c r="B40" s="59">
        <v>261100039</v>
      </c>
      <c r="C40" s="30" t="s">
        <v>235</v>
      </c>
      <c r="D40" s="30" t="s">
        <v>236</v>
      </c>
      <c r="E40" s="2" t="s">
        <v>11</v>
      </c>
      <c r="F40" s="61">
        <v>1619603</v>
      </c>
      <c r="G40" s="30" t="s">
        <v>223</v>
      </c>
      <c r="H40" s="30" t="s">
        <v>224</v>
      </c>
      <c r="I40" s="30" t="s">
        <v>149</v>
      </c>
      <c r="J40" s="184" t="s">
        <v>249</v>
      </c>
    </row>
    <row r="41" spans="1:10" ht="14.25">
      <c r="A41" s="31" t="s">
        <v>67</v>
      </c>
      <c r="B41" s="59">
        <v>260750142</v>
      </c>
      <c r="C41" s="2" t="s">
        <v>237</v>
      </c>
      <c r="D41" s="2" t="s">
        <v>238</v>
      </c>
      <c r="E41" s="2" t="s">
        <v>14</v>
      </c>
      <c r="F41" s="61">
        <v>1438952</v>
      </c>
      <c r="G41" s="2" t="s">
        <v>239</v>
      </c>
      <c r="H41" s="2" t="s">
        <v>240</v>
      </c>
      <c r="I41" s="2" t="s">
        <v>193</v>
      </c>
      <c r="J41" s="184"/>
    </row>
    <row r="42" spans="1:10" ht="14.25">
      <c r="A42" s="31" t="s">
        <v>67</v>
      </c>
      <c r="B42" s="59">
        <v>260750146</v>
      </c>
      <c r="C42" s="2" t="s">
        <v>241</v>
      </c>
      <c r="D42" s="2" t="s">
        <v>242</v>
      </c>
      <c r="E42" s="2" t="s">
        <v>12</v>
      </c>
      <c r="F42" s="61">
        <v>1434947</v>
      </c>
      <c r="G42" s="2" t="s">
        <v>239</v>
      </c>
      <c r="H42" s="2" t="s">
        <v>240</v>
      </c>
      <c r="I42" s="2" t="s">
        <v>175</v>
      </c>
      <c r="J42" s="184"/>
    </row>
    <row r="43" spans="1:10" ht="14.25">
      <c r="A43" s="31" t="s">
        <v>67</v>
      </c>
      <c r="B43" s="59">
        <v>260750123</v>
      </c>
      <c r="C43" s="2" t="s">
        <v>243</v>
      </c>
      <c r="D43" s="2" t="s">
        <v>244</v>
      </c>
      <c r="E43" s="2" t="s">
        <v>12</v>
      </c>
      <c r="F43" s="61">
        <v>1434943</v>
      </c>
      <c r="G43" s="2" t="s">
        <v>239</v>
      </c>
      <c r="H43" s="2" t="s">
        <v>240</v>
      </c>
      <c r="I43" s="2" t="s">
        <v>193</v>
      </c>
      <c r="J43" s="184"/>
    </row>
    <row r="44" spans="1:10" ht="14.25">
      <c r="A44" s="31" t="s">
        <v>67</v>
      </c>
      <c r="B44" s="57" t="s">
        <v>253</v>
      </c>
      <c r="C44" s="30" t="s">
        <v>250</v>
      </c>
      <c r="D44" s="30" t="s">
        <v>200</v>
      </c>
      <c r="E44" s="2" t="s">
        <v>253</v>
      </c>
      <c r="F44" s="61" t="s">
        <v>253</v>
      </c>
      <c r="G44" s="2" t="s">
        <v>253</v>
      </c>
      <c r="H44" s="2" t="s">
        <v>253</v>
      </c>
      <c r="I44" s="30" t="s">
        <v>149</v>
      </c>
      <c r="J44" s="184" t="s">
        <v>249</v>
      </c>
    </row>
    <row r="45" spans="1:10" ht="14.25">
      <c r="A45" s="31" t="s">
        <v>67</v>
      </c>
      <c r="B45" s="57" t="s">
        <v>253</v>
      </c>
      <c r="C45" s="30" t="s">
        <v>251</v>
      </c>
      <c r="D45" s="30" t="s">
        <v>252</v>
      </c>
      <c r="E45" s="2" t="s">
        <v>253</v>
      </c>
      <c r="F45" s="61" t="s">
        <v>253</v>
      </c>
      <c r="G45" s="2" t="s">
        <v>253</v>
      </c>
      <c r="H45" s="2" t="s">
        <v>253</v>
      </c>
      <c r="I45" s="30" t="s">
        <v>149</v>
      </c>
      <c r="J45" s="184" t="s">
        <v>249</v>
      </c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="70" zoomScaleNormal="70" zoomScalePageLayoutView="0" workbookViewId="0" topLeftCell="A1">
      <selection activeCell="W34" sqref="W34"/>
    </sheetView>
  </sheetViews>
  <sheetFormatPr defaultColWidth="11.421875" defaultRowHeight="15"/>
  <cols>
    <col min="1" max="1" width="7.57421875" style="45" bestFit="1" customWidth="1"/>
    <col min="2" max="2" width="24.140625" style="0" bestFit="1" customWidth="1"/>
    <col min="3" max="3" width="21.140625" style="0" bestFit="1" customWidth="1"/>
    <col min="4" max="4" width="4.28125" style="0" bestFit="1" customWidth="1"/>
  </cols>
  <sheetData>
    <row r="1" ht="21">
      <c r="B1" s="10" t="s">
        <v>56</v>
      </c>
    </row>
    <row r="2" spans="1:19" ht="15" customHeight="1">
      <c r="A2" s="45" t="s">
        <v>18</v>
      </c>
      <c r="B2" s="65"/>
      <c r="C2" s="26"/>
      <c r="D2" s="39" t="s">
        <v>19</v>
      </c>
      <c r="E2" s="155" t="s">
        <v>1</v>
      </c>
      <c r="F2" s="156" t="s">
        <v>3</v>
      </c>
      <c r="G2" s="157" t="s">
        <v>20</v>
      </c>
      <c r="H2" s="158" t="s">
        <v>5</v>
      </c>
      <c r="I2" s="157" t="s">
        <v>21</v>
      </c>
      <c r="J2" s="159" t="s">
        <v>2</v>
      </c>
      <c r="K2" s="157" t="s">
        <v>22</v>
      </c>
      <c r="L2" s="160" t="s">
        <v>4</v>
      </c>
      <c r="M2" s="157" t="s">
        <v>23</v>
      </c>
      <c r="N2" s="161" t="s">
        <v>16</v>
      </c>
      <c r="O2" s="161" t="s">
        <v>17</v>
      </c>
      <c r="P2" s="161" t="s">
        <v>20</v>
      </c>
      <c r="Q2" s="71" t="s">
        <v>24</v>
      </c>
      <c r="R2" s="23" t="s">
        <v>57</v>
      </c>
      <c r="S2" t="s">
        <v>58</v>
      </c>
    </row>
    <row r="3" spans="1:19" ht="15" customHeight="1">
      <c r="A3" s="170"/>
      <c r="B3" s="37" t="s">
        <v>39</v>
      </c>
      <c r="C3" s="34" t="s">
        <v>69</v>
      </c>
      <c r="D3" s="33" t="s">
        <v>14</v>
      </c>
      <c r="E3" s="167">
        <v>10</v>
      </c>
      <c r="F3" s="162">
        <v>10</v>
      </c>
      <c r="G3" s="8">
        <f aca="true" t="shared" si="0" ref="G3:G44">F3*2</f>
        <v>20</v>
      </c>
      <c r="H3" s="163">
        <v>8.5</v>
      </c>
      <c r="I3" s="8">
        <f aca="true" t="shared" si="1" ref="I3:I44">H3*3</f>
        <v>25.5</v>
      </c>
      <c r="J3" s="164">
        <v>9.9</v>
      </c>
      <c r="K3" s="8">
        <f aca="true" t="shared" si="2" ref="K3:K44">J3*4</f>
        <v>39.6</v>
      </c>
      <c r="L3" s="165">
        <v>7.2</v>
      </c>
      <c r="M3" s="8">
        <f aca="true" t="shared" si="3" ref="M3:M44">L3*5</f>
        <v>36</v>
      </c>
      <c r="N3" s="166">
        <v>10</v>
      </c>
      <c r="O3" s="166">
        <v>10</v>
      </c>
      <c r="P3" s="166">
        <f aca="true" t="shared" si="4" ref="P3:P44">O3*2</f>
        <v>20</v>
      </c>
      <c r="Q3" s="17">
        <f aca="true" t="shared" si="5" ref="Q3:Q44">E3+G3+I3+K3+M3+N3+O3</f>
        <v>151.1</v>
      </c>
      <c r="R3" s="173">
        <f>SUM(Q3:Q5)</f>
        <v>440.1</v>
      </c>
      <c r="S3" s="169">
        <f>RANK(R3,R$3:R$44,0)</f>
        <v>3</v>
      </c>
    </row>
    <row r="4" spans="1:19" ht="15" customHeight="1">
      <c r="A4" s="171"/>
      <c r="B4" s="37" t="s">
        <v>38</v>
      </c>
      <c r="C4" s="34" t="s">
        <v>69</v>
      </c>
      <c r="D4" s="35" t="s">
        <v>11</v>
      </c>
      <c r="E4" s="167">
        <v>10</v>
      </c>
      <c r="F4" s="162">
        <v>10</v>
      </c>
      <c r="G4" s="8">
        <f t="shared" si="0"/>
        <v>20</v>
      </c>
      <c r="H4" s="163">
        <v>8.5</v>
      </c>
      <c r="I4" s="8">
        <f t="shared" si="1"/>
        <v>25.5</v>
      </c>
      <c r="J4" s="164">
        <v>10</v>
      </c>
      <c r="K4" s="8">
        <f t="shared" si="2"/>
        <v>40</v>
      </c>
      <c r="L4" s="165">
        <v>7</v>
      </c>
      <c r="M4" s="8">
        <f t="shared" si="3"/>
        <v>35</v>
      </c>
      <c r="N4" s="166">
        <v>10</v>
      </c>
      <c r="O4" s="166">
        <v>10</v>
      </c>
      <c r="P4" s="166">
        <f t="shared" si="4"/>
        <v>20</v>
      </c>
      <c r="Q4" s="17">
        <f t="shared" si="5"/>
        <v>150.5</v>
      </c>
      <c r="R4" s="174"/>
      <c r="S4" s="169"/>
    </row>
    <row r="5" spans="1:19" ht="15" customHeight="1">
      <c r="A5" s="172"/>
      <c r="B5" s="36" t="s">
        <v>10</v>
      </c>
      <c r="C5" s="35" t="s">
        <v>69</v>
      </c>
      <c r="D5" s="35" t="s">
        <v>14</v>
      </c>
      <c r="E5" s="167">
        <v>10</v>
      </c>
      <c r="F5" s="162">
        <v>10</v>
      </c>
      <c r="G5" s="8">
        <f t="shared" si="0"/>
        <v>20</v>
      </c>
      <c r="H5" s="163">
        <v>8.5</v>
      </c>
      <c r="I5" s="8">
        <f t="shared" si="1"/>
        <v>25.5</v>
      </c>
      <c r="J5" s="164">
        <v>7.5</v>
      </c>
      <c r="K5" s="8">
        <f t="shared" si="2"/>
        <v>30</v>
      </c>
      <c r="L5" s="165">
        <v>7</v>
      </c>
      <c r="M5" s="8">
        <f t="shared" si="3"/>
        <v>35</v>
      </c>
      <c r="N5" s="166">
        <v>10</v>
      </c>
      <c r="O5" s="166">
        <v>8</v>
      </c>
      <c r="P5" s="166">
        <f t="shared" si="4"/>
        <v>16</v>
      </c>
      <c r="Q5" s="17">
        <f t="shared" si="5"/>
        <v>138.5</v>
      </c>
      <c r="R5" s="175"/>
      <c r="S5" s="169"/>
    </row>
    <row r="6" spans="1:19" ht="15" customHeight="1">
      <c r="A6" s="170"/>
      <c r="B6" s="62" t="s">
        <v>47</v>
      </c>
      <c r="C6" s="62" t="s">
        <v>69</v>
      </c>
      <c r="D6" s="62" t="s">
        <v>12</v>
      </c>
      <c r="E6" s="212">
        <v>10</v>
      </c>
      <c r="F6" s="213">
        <v>10</v>
      </c>
      <c r="G6" s="214">
        <f t="shared" si="0"/>
        <v>20</v>
      </c>
      <c r="H6" s="215">
        <v>9</v>
      </c>
      <c r="I6" s="214">
        <f t="shared" si="1"/>
        <v>27</v>
      </c>
      <c r="J6" s="216">
        <v>8.5</v>
      </c>
      <c r="K6" s="214">
        <f t="shared" si="2"/>
        <v>34</v>
      </c>
      <c r="L6" s="217">
        <v>5.5</v>
      </c>
      <c r="M6" s="214">
        <f t="shared" si="3"/>
        <v>27.5</v>
      </c>
      <c r="N6" s="218">
        <v>10</v>
      </c>
      <c r="O6" s="218">
        <v>10</v>
      </c>
      <c r="P6" s="218">
        <f t="shared" si="4"/>
        <v>20</v>
      </c>
      <c r="Q6" s="199">
        <f t="shared" si="5"/>
        <v>138.5</v>
      </c>
      <c r="R6" s="194">
        <f>SUM(Q6:Q8)</f>
        <v>367</v>
      </c>
      <c r="S6" s="180">
        <f>RANK(R6,R$3:R$44,0)</f>
        <v>7</v>
      </c>
    </row>
    <row r="7" spans="1:19" ht="15" customHeight="1">
      <c r="A7" s="171"/>
      <c r="B7" s="62" t="s">
        <v>68</v>
      </c>
      <c r="C7" s="62" t="s">
        <v>69</v>
      </c>
      <c r="D7" s="62" t="s">
        <v>13</v>
      </c>
      <c r="E7" s="212">
        <v>10</v>
      </c>
      <c r="F7" s="213">
        <v>10</v>
      </c>
      <c r="G7" s="214">
        <f t="shared" si="0"/>
        <v>20</v>
      </c>
      <c r="H7" s="215">
        <v>8.5</v>
      </c>
      <c r="I7" s="214">
        <f t="shared" si="1"/>
        <v>25.5</v>
      </c>
      <c r="J7" s="216">
        <v>4.5</v>
      </c>
      <c r="K7" s="214">
        <f t="shared" si="2"/>
        <v>18</v>
      </c>
      <c r="L7" s="217">
        <v>6.5</v>
      </c>
      <c r="M7" s="214">
        <f t="shared" si="3"/>
        <v>32.5</v>
      </c>
      <c r="N7" s="218">
        <v>10</v>
      </c>
      <c r="O7" s="218">
        <v>10</v>
      </c>
      <c r="P7" s="218">
        <f t="shared" si="4"/>
        <v>20</v>
      </c>
      <c r="Q7" s="199">
        <f t="shared" si="5"/>
        <v>126</v>
      </c>
      <c r="R7" s="195"/>
      <c r="S7" s="180"/>
    </row>
    <row r="8" spans="1:19" ht="15" customHeight="1">
      <c r="A8" s="172"/>
      <c r="B8" s="62" t="s">
        <v>46</v>
      </c>
      <c r="C8" s="62" t="s">
        <v>69</v>
      </c>
      <c r="D8" s="62" t="s">
        <v>14</v>
      </c>
      <c r="E8" s="212">
        <v>10</v>
      </c>
      <c r="F8" s="213">
        <v>8.5</v>
      </c>
      <c r="G8" s="214">
        <f t="shared" si="0"/>
        <v>17</v>
      </c>
      <c r="H8" s="215">
        <v>4</v>
      </c>
      <c r="I8" s="214">
        <f t="shared" si="1"/>
        <v>12</v>
      </c>
      <c r="J8" s="216">
        <v>4.5</v>
      </c>
      <c r="K8" s="214">
        <f t="shared" si="2"/>
        <v>18</v>
      </c>
      <c r="L8" s="217">
        <v>5.5</v>
      </c>
      <c r="M8" s="214">
        <f t="shared" si="3"/>
        <v>27.5</v>
      </c>
      <c r="N8" s="218">
        <v>10</v>
      </c>
      <c r="O8" s="218">
        <v>8</v>
      </c>
      <c r="P8" s="218">
        <f t="shared" si="4"/>
        <v>16</v>
      </c>
      <c r="Q8" s="199">
        <f t="shared" si="5"/>
        <v>102.5</v>
      </c>
      <c r="R8" s="196"/>
      <c r="S8" s="180"/>
    </row>
    <row r="9" spans="1:19" ht="15" customHeight="1">
      <c r="A9" s="170"/>
      <c r="B9" s="30" t="s">
        <v>70</v>
      </c>
      <c r="C9" s="33" t="s">
        <v>69</v>
      </c>
      <c r="D9" s="30" t="s">
        <v>13</v>
      </c>
      <c r="E9" s="167">
        <v>10</v>
      </c>
      <c r="F9" s="162">
        <v>8.5</v>
      </c>
      <c r="G9" s="8">
        <f t="shared" si="0"/>
        <v>17</v>
      </c>
      <c r="H9" s="163">
        <v>3</v>
      </c>
      <c r="I9" s="8">
        <f t="shared" si="1"/>
        <v>9</v>
      </c>
      <c r="J9" s="164">
        <v>4</v>
      </c>
      <c r="K9" s="8">
        <f t="shared" si="2"/>
        <v>16</v>
      </c>
      <c r="L9" s="165">
        <v>5</v>
      </c>
      <c r="M9" s="8">
        <f t="shared" si="3"/>
        <v>25</v>
      </c>
      <c r="N9" s="166">
        <v>10</v>
      </c>
      <c r="O9" s="166">
        <v>8</v>
      </c>
      <c r="P9" s="166">
        <f t="shared" si="4"/>
        <v>16</v>
      </c>
      <c r="Q9" s="17">
        <f t="shared" si="5"/>
        <v>95</v>
      </c>
      <c r="R9" s="173">
        <f>SUM(Q9:Q11)</f>
        <v>169.1</v>
      </c>
      <c r="S9" s="169">
        <f>RANK(R9,R$3:R$44,0)</f>
        <v>14</v>
      </c>
    </row>
    <row r="10" spans="1:19" ht="15" customHeight="1">
      <c r="A10" s="171"/>
      <c r="B10" s="30" t="s">
        <v>71</v>
      </c>
      <c r="C10" s="33" t="s">
        <v>69</v>
      </c>
      <c r="D10" s="30" t="s">
        <v>13</v>
      </c>
      <c r="E10" s="167">
        <v>10</v>
      </c>
      <c r="F10" s="162">
        <v>6.8</v>
      </c>
      <c r="G10" s="8">
        <f t="shared" si="0"/>
        <v>13.6</v>
      </c>
      <c r="H10" s="163">
        <v>3</v>
      </c>
      <c r="I10" s="8">
        <f t="shared" si="1"/>
        <v>9</v>
      </c>
      <c r="J10" s="164">
        <v>3</v>
      </c>
      <c r="K10" s="8">
        <f t="shared" si="2"/>
        <v>12</v>
      </c>
      <c r="L10" s="165">
        <v>3.5</v>
      </c>
      <c r="M10" s="8">
        <f t="shared" si="3"/>
        <v>17.5</v>
      </c>
      <c r="N10" s="166">
        <v>6</v>
      </c>
      <c r="O10" s="166">
        <v>6</v>
      </c>
      <c r="P10" s="166">
        <f t="shared" si="4"/>
        <v>12</v>
      </c>
      <c r="Q10" s="17">
        <f t="shared" si="5"/>
        <v>74.1</v>
      </c>
      <c r="R10" s="174"/>
      <c r="S10" s="169"/>
    </row>
    <row r="11" spans="1:19" ht="15" customHeight="1">
      <c r="A11" s="172"/>
      <c r="B11" s="30" t="s">
        <v>53</v>
      </c>
      <c r="C11" s="33" t="s">
        <v>69</v>
      </c>
      <c r="D11" s="30" t="s">
        <v>14</v>
      </c>
      <c r="E11" s="167">
        <v>0</v>
      </c>
      <c r="F11" s="162">
        <v>0</v>
      </c>
      <c r="G11" s="8">
        <f t="shared" si="0"/>
        <v>0</v>
      </c>
      <c r="H11" s="163">
        <v>0</v>
      </c>
      <c r="I11" s="8">
        <f t="shared" si="1"/>
        <v>0</v>
      </c>
      <c r="J11" s="164">
        <v>0</v>
      </c>
      <c r="K11" s="8">
        <f t="shared" si="2"/>
        <v>0</v>
      </c>
      <c r="L11" s="165">
        <v>0</v>
      </c>
      <c r="M11" s="8">
        <f t="shared" si="3"/>
        <v>0</v>
      </c>
      <c r="N11" s="166">
        <v>0</v>
      </c>
      <c r="O11" s="166">
        <v>0</v>
      </c>
      <c r="P11" s="166">
        <f t="shared" si="4"/>
        <v>0</v>
      </c>
      <c r="Q11" s="17">
        <f t="shared" si="5"/>
        <v>0</v>
      </c>
      <c r="R11" s="175"/>
      <c r="S11" s="169"/>
    </row>
    <row r="12" spans="1:19" ht="15" customHeight="1">
      <c r="A12" s="170"/>
      <c r="B12" s="62" t="s">
        <v>94</v>
      </c>
      <c r="C12" s="62" t="s">
        <v>35</v>
      </c>
      <c r="D12" s="62" t="s">
        <v>12</v>
      </c>
      <c r="E12" s="212">
        <v>10</v>
      </c>
      <c r="F12" s="213">
        <v>10</v>
      </c>
      <c r="G12" s="214">
        <f t="shared" si="0"/>
        <v>20</v>
      </c>
      <c r="H12" s="215">
        <v>10</v>
      </c>
      <c r="I12" s="214">
        <f t="shared" si="1"/>
        <v>30</v>
      </c>
      <c r="J12" s="216">
        <v>10</v>
      </c>
      <c r="K12" s="214">
        <f t="shared" si="2"/>
        <v>40</v>
      </c>
      <c r="L12" s="217">
        <v>10</v>
      </c>
      <c r="M12" s="214">
        <f t="shared" si="3"/>
        <v>50</v>
      </c>
      <c r="N12" s="218">
        <v>10</v>
      </c>
      <c r="O12" s="218">
        <v>10</v>
      </c>
      <c r="P12" s="218">
        <f t="shared" si="4"/>
        <v>20</v>
      </c>
      <c r="Q12" s="199">
        <f t="shared" si="5"/>
        <v>170</v>
      </c>
      <c r="R12" s="194">
        <f>SUM(Q12:Q14)</f>
        <v>445</v>
      </c>
      <c r="S12" s="176">
        <f>RANK(R12,R$3:R$44,0)</f>
        <v>2</v>
      </c>
    </row>
    <row r="13" spans="1:19" ht="15" customHeight="1">
      <c r="A13" s="171"/>
      <c r="B13" s="62" t="s">
        <v>96</v>
      </c>
      <c r="C13" s="62" t="s">
        <v>35</v>
      </c>
      <c r="D13" s="62" t="s">
        <v>12</v>
      </c>
      <c r="E13" s="212">
        <v>10</v>
      </c>
      <c r="F13" s="213">
        <v>10</v>
      </c>
      <c r="G13" s="214">
        <f t="shared" si="0"/>
        <v>20</v>
      </c>
      <c r="H13" s="215">
        <v>8.5</v>
      </c>
      <c r="I13" s="214">
        <f t="shared" si="1"/>
        <v>25.5</v>
      </c>
      <c r="J13" s="216">
        <v>8.5</v>
      </c>
      <c r="K13" s="214">
        <f t="shared" si="2"/>
        <v>34</v>
      </c>
      <c r="L13" s="217">
        <v>6.2</v>
      </c>
      <c r="M13" s="214">
        <f t="shared" si="3"/>
        <v>31</v>
      </c>
      <c r="N13" s="218">
        <v>10</v>
      </c>
      <c r="O13" s="218">
        <v>10</v>
      </c>
      <c r="P13" s="218">
        <f t="shared" si="4"/>
        <v>20</v>
      </c>
      <c r="Q13" s="199">
        <f t="shared" si="5"/>
        <v>140.5</v>
      </c>
      <c r="R13" s="195"/>
      <c r="S13" s="177"/>
    </row>
    <row r="14" spans="1:19" ht="15" customHeight="1">
      <c r="A14" s="172"/>
      <c r="B14" s="62" t="s">
        <v>73</v>
      </c>
      <c r="C14" s="62" t="s">
        <v>35</v>
      </c>
      <c r="D14" s="62" t="s">
        <v>13</v>
      </c>
      <c r="E14" s="212">
        <v>10</v>
      </c>
      <c r="F14" s="213">
        <v>10</v>
      </c>
      <c r="G14" s="214">
        <f t="shared" si="0"/>
        <v>20</v>
      </c>
      <c r="H14" s="215">
        <v>8.5</v>
      </c>
      <c r="I14" s="214">
        <f t="shared" si="1"/>
        <v>25.5</v>
      </c>
      <c r="J14" s="216">
        <v>7</v>
      </c>
      <c r="K14" s="214">
        <f t="shared" si="2"/>
        <v>28</v>
      </c>
      <c r="L14" s="217">
        <v>6.2</v>
      </c>
      <c r="M14" s="214">
        <f t="shared" si="3"/>
        <v>31</v>
      </c>
      <c r="N14" s="218">
        <v>10</v>
      </c>
      <c r="O14" s="218">
        <v>10</v>
      </c>
      <c r="P14" s="218">
        <f t="shared" si="4"/>
        <v>20</v>
      </c>
      <c r="Q14" s="199">
        <f t="shared" si="5"/>
        <v>134.5</v>
      </c>
      <c r="R14" s="195"/>
      <c r="S14" s="177"/>
    </row>
    <row r="15" spans="1:19" ht="15" customHeight="1">
      <c r="A15" s="170"/>
      <c r="B15" s="37" t="s">
        <v>93</v>
      </c>
      <c r="C15" s="33" t="s">
        <v>35</v>
      </c>
      <c r="D15" s="33" t="s">
        <v>12</v>
      </c>
      <c r="E15" s="167">
        <v>10</v>
      </c>
      <c r="F15" s="162">
        <v>10</v>
      </c>
      <c r="G15" s="8">
        <f t="shared" si="0"/>
        <v>20</v>
      </c>
      <c r="H15" s="163">
        <v>9</v>
      </c>
      <c r="I15" s="8">
        <f t="shared" si="1"/>
        <v>27</v>
      </c>
      <c r="J15" s="164">
        <v>5</v>
      </c>
      <c r="K15" s="8">
        <f t="shared" si="2"/>
        <v>20</v>
      </c>
      <c r="L15" s="165">
        <v>8</v>
      </c>
      <c r="M15" s="8">
        <f t="shared" si="3"/>
        <v>40</v>
      </c>
      <c r="N15" s="166">
        <v>10</v>
      </c>
      <c r="O15" s="166">
        <v>10</v>
      </c>
      <c r="P15" s="166">
        <f t="shared" si="4"/>
        <v>20</v>
      </c>
      <c r="Q15" s="17">
        <f t="shared" si="5"/>
        <v>137</v>
      </c>
      <c r="R15" s="173">
        <f>SUM(Q15:Q17)</f>
        <v>389</v>
      </c>
      <c r="S15" s="170">
        <f>RANK(R15,R$3:R$44,0)</f>
        <v>6</v>
      </c>
    </row>
    <row r="16" spans="1:19" ht="15" customHeight="1">
      <c r="A16" s="171"/>
      <c r="B16" s="37" t="s">
        <v>37</v>
      </c>
      <c r="C16" s="33" t="s">
        <v>35</v>
      </c>
      <c r="D16" s="33" t="s">
        <v>14</v>
      </c>
      <c r="E16" s="167">
        <v>10</v>
      </c>
      <c r="F16" s="162">
        <v>10</v>
      </c>
      <c r="G16" s="8">
        <f t="shared" si="0"/>
        <v>20</v>
      </c>
      <c r="H16" s="163">
        <v>8.5</v>
      </c>
      <c r="I16" s="8">
        <f t="shared" si="1"/>
        <v>25.5</v>
      </c>
      <c r="J16" s="164">
        <v>8.5</v>
      </c>
      <c r="K16" s="8">
        <f t="shared" si="2"/>
        <v>34</v>
      </c>
      <c r="L16" s="165">
        <v>5</v>
      </c>
      <c r="M16" s="8">
        <f t="shared" si="3"/>
        <v>25</v>
      </c>
      <c r="N16" s="166">
        <v>10</v>
      </c>
      <c r="O16" s="166">
        <v>8</v>
      </c>
      <c r="P16" s="166">
        <f t="shared" si="4"/>
        <v>16</v>
      </c>
      <c r="Q16" s="17">
        <f t="shared" si="5"/>
        <v>132.5</v>
      </c>
      <c r="R16" s="174"/>
      <c r="S16" s="171"/>
    </row>
    <row r="17" spans="1:19" ht="15" customHeight="1">
      <c r="A17" s="172"/>
      <c r="B17" s="37" t="s">
        <v>89</v>
      </c>
      <c r="C17" s="33" t="s">
        <v>35</v>
      </c>
      <c r="D17" s="33" t="s">
        <v>140</v>
      </c>
      <c r="E17" s="167">
        <v>10</v>
      </c>
      <c r="F17" s="162">
        <v>9</v>
      </c>
      <c r="G17" s="8">
        <f t="shared" si="0"/>
        <v>18</v>
      </c>
      <c r="H17" s="163">
        <v>8.5</v>
      </c>
      <c r="I17" s="8">
        <f t="shared" si="1"/>
        <v>25.5</v>
      </c>
      <c r="J17" s="164">
        <v>4.5</v>
      </c>
      <c r="K17" s="8">
        <f t="shared" si="2"/>
        <v>18</v>
      </c>
      <c r="L17" s="165">
        <v>6</v>
      </c>
      <c r="M17" s="8">
        <f t="shared" si="3"/>
        <v>30</v>
      </c>
      <c r="N17" s="166">
        <v>10</v>
      </c>
      <c r="O17" s="166">
        <v>8</v>
      </c>
      <c r="P17" s="166">
        <f t="shared" si="4"/>
        <v>16</v>
      </c>
      <c r="Q17" s="17">
        <f t="shared" si="5"/>
        <v>119.5</v>
      </c>
      <c r="R17" s="174"/>
      <c r="S17" s="171"/>
    </row>
    <row r="18" spans="1:19" ht="15" customHeight="1">
      <c r="A18" s="170"/>
      <c r="B18" s="62" t="s">
        <v>247</v>
      </c>
      <c r="C18" s="62" t="s">
        <v>35</v>
      </c>
      <c r="D18" s="62" t="s">
        <v>14</v>
      </c>
      <c r="E18" s="212">
        <v>10</v>
      </c>
      <c r="F18" s="213">
        <v>8.5</v>
      </c>
      <c r="G18" s="214">
        <f t="shared" si="0"/>
        <v>17</v>
      </c>
      <c r="H18" s="215">
        <v>3</v>
      </c>
      <c r="I18" s="214">
        <f t="shared" si="1"/>
        <v>9</v>
      </c>
      <c r="J18" s="216">
        <v>6.5</v>
      </c>
      <c r="K18" s="214">
        <f t="shared" si="2"/>
        <v>26</v>
      </c>
      <c r="L18" s="217">
        <v>5</v>
      </c>
      <c r="M18" s="214">
        <f t="shared" si="3"/>
        <v>25</v>
      </c>
      <c r="N18" s="218">
        <v>10</v>
      </c>
      <c r="O18" s="218">
        <v>5</v>
      </c>
      <c r="P18" s="218">
        <f t="shared" si="4"/>
        <v>10</v>
      </c>
      <c r="Q18" s="199">
        <f t="shared" si="5"/>
        <v>102</v>
      </c>
      <c r="R18" s="194">
        <f>SUM(Q18:Q20)</f>
        <v>282.6</v>
      </c>
      <c r="S18" s="180">
        <f>RANK(R18,R$3:R$44,0)</f>
        <v>12</v>
      </c>
    </row>
    <row r="19" spans="1:19" ht="15" customHeight="1">
      <c r="A19" s="171"/>
      <c r="B19" s="62" t="s">
        <v>95</v>
      </c>
      <c r="C19" s="62" t="s">
        <v>35</v>
      </c>
      <c r="D19" s="62" t="s">
        <v>12</v>
      </c>
      <c r="E19" s="212">
        <v>10</v>
      </c>
      <c r="F19" s="213">
        <v>9.5</v>
      </c>
      <c r="G19" s="214">
        <f t="shared" si="0"/>
        <v>19</v>
      </c>
      <c r="H19" s="215">
        <v>4</v>
      </c>
      <c r="I19" s="214">
        <f t="shared" si="1"/>
        <v>12</v>
      </c>
      <c r="J19" s="216">
        <v>4.5</v>
      </c>
      <c r="K19" s="214">
        <f t="shared" si="2"/>
        <v>18</v>
      </c>
      <c r="L19" s="217">
        <v>4</v>
      </c>
      <c r="M19" s="214">
        <f t="shared" si="3"/>
        <v>20</v>
      </c>
      <c r="N19" s="218">
        <v>10</v>
      </c>
      <c r="O19" s="218">
        <v>8</v>
      </c>
      <c r="P19" s="218">
        <f t="shared" si="4"/>
        <v>16</v>
      </c>
      <c r="Q19" s="199">
        <f t="shared" si="5"/>
        <v>97</v>
      </c>
      <c r="R19" s="195"/>
      <c r="S19" s="180"/>
    </row>
    <row r="20" spans="1:19" ht="15" customHeight="1">
      <c r="A20" s="172"/>
      <c r="B20" s="62" t="s">
        <v>48</v>
      </c>
      <c r="C20" s="62" t="s">
        <v>35</v>
      </c>
      <c r="D20" s="62" t="s">
        <v>11</v>
      </c>
      <c r="E20" s="212">
        <v>7.6</v>
      </c>
      <c r="F20" s="213">
        <v>10</v>
      </c>
      <c r="G20" s="214">
        <f t="shared" si="0"/>
        <v>20</v>
      </c>
      <c r="H20" s="215">
        <v>2</v>
      </c>
      <c r="I20" s="214">
        <f t="shared" si="1"/>
        <v>6</v>
      </c>
      <c r="J20" s="216">
        <v>2.5</v>
      </c>
      <c r="K20" s="214">
        <f t="shared" si="2"/>
        <v>10</v>
      </c>
      <c r="L20" s="217">
        <v>4</v>
      </c>
      <c r="M20" s="214">
        <f t="shared" si="3"/>
        <v>20</v>
      </c>
      <c r="N20" s="218">
        <v>10</v>
      </c>
      <c r="O20" s="218">
        <v>10</v>
      </c>
      <c r="P20" s="218">
        <f t="shared" si="4"/>
        <v>20</v>
      </c>
      <c r="Q20" s="199">
        <f t="shared" si="5"/>
        <v>83.6</v>
      </c>
      <c r="R20" s="196"/>
      <c r="S20" s="180"/>
    </row>
    <row r="21" spans="1:19" ht="15" customHeight="1">
      <c r="A21" s="170"/>
      <c r="B21" s="33" t="s">
        <v>127</v>
      </c>
      <c r="C21" s="33" t="s">
        <v>36</v>
      </c>
      <c r="D21" s="33" t="s">
        <v>14</v>
      </c>
      <c r="E21" s="167">
        <v>10</v>
      </c>
      <c r="F21" s="162">
        <v>10</v>
      </c>
      <c r="G21" s="8">
        <f t="shared" si="0"/>
        <v>20</v>
      </c>
      <c r="H21" s="163">
        <v>10</v>
      </c>
      <c r="I21" s="8">
        <f t="shared" si="1"/>
        <v>30</v>
      </c>
      <c r="J21" s="164">
        <v>10</v>
      </c>
      <c r="K21" s="8">
        <f t="shared" si="2"/>
        <v>40</v>
      </c>
      <c r="L21" s="165">
        <v>10</v>
      </c>
      <c r="M21" s="8">
        <f t="shared" si="3"/>
        <v>50</v>
      </c>
      <c r="N21" s="166">
        <v>10</v>
      </c>
      <c r="O21" s="166">
        <v>10</v>
      </c>
      <c r="P21" s="166">
        <f t="shared" si="4"/>
        <v>20</v>
      </c>
      <c r="Q21" s="17">
        <f t="shared" si="5"/>
        <v>170</v>
      </c>
      <c r="R21" s="173">
        <f>SUM(Q21:Q23)</f>
        <v>510</v>
      </c>
      <c r="S21" s="169">
        <f>RANK(R21,R$3:R$44,0)</f>
        <v>1</v>
      </c>
    </row>
    <row r="22" spans="1:19" ht="15" customHeight="1">
      <c r="A22" s="171"/>
      <c r="B22" s="33" t="s">
        <v>91</v>
      </c>
      <c r="C22" s="33" t="s">
        <v>36</v>
      </c>
      <c r="D22" s="33" t="s">
        <v>12</v>
      </c>
      <c r="E22" s="167">
        <v>10</v>
      </c>
      <c r="F22" s="162">
        <v>10</v>
      </c>
      <c r="G22" s="8">
        <f t="shared" si="0"/>
        <v>20</v>
      </c>
      <c r="H22" s="163">
        <v>10</v>
      </c>
      <c r="I22" s="8">
        <f t="shared" si="1"/>
        <v>30</v>
      </c>
      <c r="J22" s="164">
        <v>10</v>
      </c>
      <c r="K22" s="8">
        <f t="shared" si="2"/>
        <v>40</v>
      </c>
      <c r="L22" s="165">
        <v>10</v>
      </c>
      <c r="M22" s="8">
        <f t="shared" si="3"/>
        <v>50</v>
      </c>
      <c r="N22" s="166">
        <v>10</v>
      </c>
      <c r="O22" s="166">
        <v>10</v>
      </c>
      <c r="P22" s="166">
        <f t="shared" si="4"/>
        <v>20</v>
      </c>
      <c r="Q22" s="17">
        <f t="shared" si="5"/>
        <v>170</v>
      </c>
      <c r="R22" s="174"/>
      <c r="S22" s="169"/>
    </row>
    <row r="23" spans="1:19" ht="15" customHeight="1">
      <c r="A23" s="172"/>
      <c r="B23" s="33" t="s">
        <v>92</v>
      </c>
      <c r="C23" s="33" t="s">
        <v>36</v>
      </c>
      <c r="D23" s="33" t="s">
        <v>12</v>
      </c>
      <c r="E23" s="167">
        <v>10</v>
      </c>
      <c r="F23" s="162">
        <v>10</v>
      </c>
      <c r="G23" s="8">
        <f t="shared" si="0"/>
        <v>20</v>
      </c>
      <c r="H23" s="163">
        <v>10</v>
      </c>
      <c r="I23" s="8">
        <f t="shared" si="1"/>
        <v>30</v>
      </c>
      <c r="J23" s="164">
        <v>10</v>
      </c>
      <c r="K23" s="8">
        <f t="shared" si="2"/>
        <v>40</v>
      </c>
      <c r="L23" s="165">
        <v>10</v>
      </c>
      <c r="M23" s="8">
        <f t="shared" si="3"/>
        <v>50</v>
      </c>
      <c r="N23" s="166">
        <v>10</v>
      </c>
      <c r="O23" s="166">
        <v>10</v>
      </c>
      <c r="P23" s="166">
        <f t="shared" si="4"/>
        <v>20</v>
      </c>
      <c r="Q23" s="17">
        <f t="shared" si="5"/>
        <v>170</v>
      </c>
      <c r="R23" s="175"/>
      <c r="S23" s="169"/>
    </row>
    <row r="24" spans="1:19" ht="15" customHeight="1">
      <c r="A24" s="170"/>
      <c r="B24" s="62" t="s">
        <v>83</v>
      </c>
      <c r="C24" s="62" t="s">
        <v>77</v>
      </c>
      <c r="D24" s="62" t="s">
        <v>14</v>
      </c>
      <c r="E24" s="212">
        <v>10</v>
      </c>
      <c r="F24" s="213">
        <v>10</v>
      </c>
      <c r="G24" s="214">
        <f t="shared" si="0"/>
        <v>20</v>
      </c>
      <c r="H24" s="215">
        <v>7.5</v>
      </c>
      <c r="I24" s="214">
        <f t="shared" si="1"/>
        <v>22.5</v>
      </c>
      <c r="J24" s="216">
        <v>4</v>
      </c>
      <c r="K24" s="214">
        <f t="shared" si="2"/>
        <v>16</v>
      </c>
      <c r="L24" s="217">
        <v>6</v>
      </c>
      <c r="M24" s="214">
        <f t="shared" si="3"/>
        <v>30</v>
      </c>
      <c r="N24" s="218">
        <v>10</v>
      </c>
      <c r="O24" s="218">
        <v>8</v>
      </c>
      <c r="P24" s="218">
        <f t="shared" si="4"/>
        <v>16</v>
      </c>
      <c r="Q24" s="199">
        <f t="shared" si="5"/>
        <v>116.5</v>
      </c>
      <c r="R24" s="194">
        <f>SUM(Q24:Q26)</f>
        <v>312.7</v>
      </c>
      <c r="S24" s="180">
        <f>RANK(R24,R$3:R$44,0)</f>
        <v>10</v>
      </c>
    </row>
    <row r="25" spans="1:19" ht="15" customHeight="1">
      <c r="A25" s="171"/>
      <c r="B25" s="62" t="s">
        <v>76</v>
      </c>
      <c r="C25" s="62" t="s">
        <v>77</v>
      </c>
      <c r="D25" s="62" t="s">
        <v>11</v>
      </c>
      <c r="E25" s="212">
        <v>10</v>
      </c>
      <c r="F25" s="213">
        <v>8.2</v>
      </c>
      <c r="G25" s="214">
        <f t="shared" si="0"/>
        <v>16.4</v>
      </c>
      <c r="H25" s="215">
        <v>4</v>
      </c>
      <c r="I25" s="214">
        <f t="shared" si="1"/>
        <v>12</v>
      </c>
      <c r="J25" s="216">
        <v>4</v>
      </c>
      <c r="K25" s="214">
        <f t="shared" si="2"/>
        <v>16</v>
      </c>
      <c r="L25" s="217">
        <v>5.2</v>
      </c>
      <c r="M25" s="214">
        <f t="shared" si="3"/>
        <v>26</v>
      </c>
      <c r="N25" s="218">
        <v>10</v>
      </c>
      <c r="O25" s="218">
        <v>8</v>
      </c>
      <c r="P25" s="218">
        <f t="shared" si="4"/>
        <v>16</v>
      </c>
      <c r="Q25" s="199">
        <f t="shared" si="5"/>
        <v>98.4</v>
      </c>
      <c r="R25" s="195"/>
      <c r="S25" s="180"/>
    </row>
    <row r="26" spans="1:19" ht="15" customHeight="1">
      <c r="A26" s="172"/>
      <c r="B26" s="62" t="s">
        <v>84</v>
      </c>
      <c r="C26" s="62" t="s">
        <v>77</v>
      </c>
      <c r="D26" s="62" t="s">
        <v>14</v>
      </c>
      <c r="E26" s="212">
        <v>10</v>
      </c>
      <c r="F26" s="213">
        <v>9.9</v>
      </c>
      <c r="G26" s="214">
        <f t="shared" si="0"/>
        <v>19.8</v>
      </c>
      <c r="H26" s="215">
        <v>4</v>
      </c>
      <c r="I26" s="214">
        <f t="shared" si="1"/>
        <v>12</v>
      </c>
      <c r="J26" s="216">
        <v>4.5</v>
      </c>
      <c r="K26" s="214">
        <f t="shared" si="2"/>
        <v>18</v>
      </c>
      <c r="L26" s="217">
        <v>4</v>
      </c>
      <c r="M26" s="214">
        <f t="shared" si="3"/>
        <v>20</v>
      </c>
      <c r="N26" s="218">
        <v>10</v>
      </c>
      <c r="O26" s="218">
        <v>8</v>
      </c>
      <c r="P26" s="218">
        <f t="shared" si="4"/>
        <v>16</v>
      </c>
      <c r="Q26" s="199">
        <f t="shared" si="5"/>
        <v>97.8</v>
      </c>
      <c r="R26" s="196"/>
      <c r="S26" s="180"/>
    </row>
    <row r="27" spans="1:19" ht="15" customHeight="1">
      <c r="A27" s="170"/>
      <c r="B27" s="34" t="s">
        <v>7</v>
      </c>
      <c r="C27" s="33" t="s">
        <v>40</v>
      </c>
      <c r="D27" s="33" t="s">
        <v>12</v>
      </c>
      <c r="E27" s="167">
        <v>10</v>
      </c>
      <c r="F27" s="162">
        <v>8.5</v>
      </c>
      <c r="G27" s="8">
        <f t="shared" si="0"/>
        <v>17</v>
      </c>
      <c r="H27" s="163">
        <v>8.5</v>
      </c>
      <c r="I27" s="8">
        <f t="shared" si="1"/>
        <v>25.5</v>
      </c>
      <c r="J27" s="164">
        <v>4.5</v>
      </c>
      <c r="K27" s="8">
        <f t="shared" si="2"/>
        <v>18</v>
      </c>
      <c r="L27" s="165">
        <v>5</v>
      </c>
      <c r="M27" s="8">
        <f t="shared" si="3"/>
        <v>25</v>
      </c>
      <c r="N27" s="166">
        <v>10</v>
      </c>
      <c r="O27" s="166">
        <v>8</v>
      </c>
      <c r="P27" s="166">
        <f t="shared" si="4"/>
        <v>16</v>
      </c>
      <c r="Q27" s="17">
        <f t="shared" si="5"/>
        <v>113.5</v>
      </c>
      <c r="R27" s="173">
        <f>SUM(Q27:Q29)</f>
        <v>311.9</v>
      </c>
      <c r="S27" s="169">
        <f>RANK(R27,R$3:R$44,0)</f>
        <v>11</v>
      </c>
    </row>
    <row r="28" spans="1:19" ht="15" customHeight="1">
      <c r="A28" s="171"/>
      <c r="B28" s="33" t="s">
        <v>82</v>
      </c>
      <c r="C28" s="33" t="s">
        <v>40</v>
      </c>
      <c r="D28" s="33" t="s">
        <v>11</v>
      </c>
      <c r="E28" s="167">
        <v>10</v>
      </c>
      <c r="F28" s="162">
        <v>8.2</v>
      </c>
      <c r="G28" s="8">
        <f t="shared" si="0"/>
        <v>16.4</v>
      </c>
      <c r="H28" s="163">
        <v>4</v>
      </c>
      <c r="I28" s="8">
        <f t="shared" si="1"/>
        <v>12</v>
      </c>
      <c r="J28" s="164">
        <v>4</v>
      </c>
      <c r="K28" s="8">
        <f t="shared" si="2"/>
        <v>16</v>
      </c>
      <c r="L28" s="165">
        <v>6</v>
      </c>
      <c r="M28" s="8">
        <f t="shared" si="3"/>
        <v>30</v>
      </c>
      <c r="N28" s="166">
        <v>10</v>
      </c>
      <c r="O28" s="166">
        <v>6</v>
      </c>
      <c r="P28" s="166">
        <f t="shared" si="4"/>
        <v>12</v>
      </c>
      <c r="Q28" s="17">
        <f t="shared" si="5"/>
        <v>100.4</v>
      </c>
      <c r="R28" s="174"/>
      <c r="S28" s="169"/>
    </row>
    <row r="29" spans="1:19" ht="15" customHeight="1">
      <c r="A29" s="172"/>
      <c r="B29" s="33" t="s">
        <v>75</v>
      </c>
      <c r="C29" s="33" t="s">
        <v>40</v>
      </c>
      <c r="D29" s="33" t="s">
        <v>13</v>
      </c>
      <c r="E29" s="167">
        <v>10</v>
      </c>
      <c r="F29" s="162">
        <v>8</v>
      </c>
      <c r="G29" s="8">
        <f t="shared" si="0"/>
        <v>16</v>
      </c>
      <c r="H29" s="163">
        <v>4</v>
      </c>
      <c r="I29" s="8">
        <f t="shared" si="1"/>
        <v>12</v>
      </c>
      <c r="J29" s="164">
        <v>3</v>
      </c>
      <c r="K29" s="8">
        <f t="shared" si="2"/>
        <v>12</v>
      </c>
      <c r="L29" s="165">
        <v>6</v>
      </c>
      <c r="M29" s="8">
        <f t="shared" si="3"/>
        <v>30</v>
      </c>
      <c r="N29" s="166">
        <v>10</v>
      </c>
      <c r="O29" s="166">
        <v>8</v>
      </c>
      <c r="P29" s="166">
        <f t="shared" si="4"/>
        <v>16</v>
      </c>
      <c r="Q29" s="17">
        <f t="shared" si="5"/>
        <v>98</v>
      </c>
      <c r="R29" s="175"/>
      <c r="S29" s="169"/>
    </row>
    <row r="30" spans="1:19" ht="15" customHeight="1">
      <c r="A30" s="170"/>
      <c r="B30" s="62" t="s">
        <v>87</v>
      </c>
      <c r="C30" s="62" t="s">
        <v>41</v>
      </c>
      <c r="D30" s="62" t="s">
        <v>14</v>
      </c>
      <c r="E30" s="212">
        <v>10</v>
      </c>
      <c r="F30" s="213">
        <v>10</v>
      </c>
      <c r="G30" s="214">
        <f t="shared" si="0"/>
        <v>20</v>
      </c>
      <c r="H30" s="215">
        <v>10</v>
      </c>
      <c r="I30" s="214">
        <f t="shared" si="1"/>
        <v>30</v>
      </c>
      <c r="J30" s="216">
        <v>8.5</v>
      </c>
      <c r="K30" s="214">
        <f t="shared" si="2"/>
        <v>34</v>
      </c>
      <c r="L30" s="217">
        <v>8</v>
      </c>
      <c r="M30" s="214">
        <f t="shared" si="3"/>
        <v>40</v>
      </c>
      <c r="N30" s="218">
        <v>10</v>
      </c>
      <c r="O30" s="218">
        <v>10</v>
      </c>
      <c r="P30" s="218">
        <f t="shared" si="4"/>
        <v>20</v>
      </c>
      <c r="Q30" s="199">
        <f t="shared" si="5"/>
        <v>154</v>
      </c>
      <c r="R30" s="194">
        <f>SUM(Q30:Q32)</f>
        <v>420.5</v>
      </c>
      <c r="S30" s="180">
        <f>RANK(R30,R$3:R$44,0)</f>
        <v>5</v>
      </c>
    </row>
    <row r="31" spans="1:19" ht="15" customHeight="1">
      <c r="A31" s="171"/>
      <c r="B31" s="62" t="s">
        <v>78</v>
      </c>
      <c r="C31" s="62" t="s">
        <v>41</v>
      </c>
      <c r="D31" s="63" t="s">
        <v>11</v>
      </c>
      <c r="E31" s="212">
        <v>10</v>
      </c>
      <c r="F31" s="213">
        <v>10</v>
      </c>
      <c r="G31" s="214">
        <f t="shared" si="0"/>
        <v>20</v>
      </c>
      <c r="H31" s="215">
        <v>8.5</v>
      </c>
      <c r="I31" s="214">
        <f t="shared" si="1"/>
        <v>25.5</v>
      </c>
      <c r="J31" s="216">
        <v>7</v>
      </c>
      <c r="K31" s="214">
        <f t="shared" si="2"/>
        <v>28</v>
      </c>
      <c r="L31" s="217">
        <v>7.2</v>
      </c>
      <c r="M31" s="214">
        <f t="shared" si="3"/>
        <v>36</v>
      </c>
      <c r="N31" s="218">
        <v>10</v>
      </c>
      <c r="O31" s="218">
        <v>8</v>
      </c>
      <c r="P31" s="218">
        <f t="shared" si="4"/>
        <v>16</v>
      </c>
      <c r="Q31" s="199">
        <f t="shared" si="5"/>
        <v>137.5</v>
      </c>
      <c r="R31" s="195"/>
      <c r="S31" s="180"/>
    </row>
    <row r="32" spans="1:19" ht="15" customHeight="1">
      <c r="A32" s="172"/>
      <c r="B32" s="62" t="s">
        <v>85</v>
      </c>
      <c r="C32" s="62" t="s">
        <v>41</v>
      </c>
      <c r="D32" s="62" t="s">
        <v>14</v>
      </c>
      <c r="E32" s="212">
        <v>10</v>
      </c>
      <c r="F32" s="213">
        <v>10</v>
      </c>
      <c r="G32" s="214">
        <f t="shared" si="0"/>
        <v>20</v>
      </c>
      <c r="H32" s="215">
        <v>9.5</v>
      </c>
      <c r="I32" s="214">
        <f t="shared" si="1"/>
        <v>28.5</v>
      </c>
      <c r="J32" s="216">
        <v>7</v>
      </c>
      <c r="K32" s="214">
        <f t="shared" si="2"/>
        <v>28</v>
      </c>
      <c r="L32" s="217">
        <v>4.5</v>
      </c>
      <c r="M32" s="214">
        <f t="shared" si="3"/>
        <v>22.5</v>
      </c>
      <c r="N32" s="218">
        <v>10</v>
      </c>
      <c r="O32" s="218">
        <v>10</v>
      </c>
      <c r="P32" s="218">
        <f t="shared" si="4"/>
        <v>20</v>
      </c>
      <c r="Q32" s="199">
        <f t="shared" si="5"/>
        <v>129</v>
      </c>
      <c r="R32" s="196"/>
      <c r="S32" s="180"/>
    </row>
    <row r="33" spans="1:19" ht="15" customHeight="1">
      <c r="A33" s="170"/>
      <c r="B33" s="34" t="s">
        <v>88</v>
      </c>
      <c r="C33" s="34" t="s">
        <v>41</v>
      </c>
      <c r="D33" s="33" t="s">
        <v>14</v>
      </c>
      <c r="E33" s="167">
        <v>10</v>
      </c>
      <c r="F33" s="162">
        <v>9</v>
      </c>
      <c r="G33" s="8">
        <f t="shared" si="0"/>
        <v>18</v>
      </c>
      <c r="H33" s="163">
        <v>8.5</v>
      </c>
      <c r="I33" s="8">
        <f t="shared" si="1"/>
        <v>25.5</v>
      </c>
      <c r="J33" s="164">
        <v>7</v>
      </c>
      <c r="K33" s="8">
        <f t="shared" si="2"/>
        <v>28</v>
      </c>
      <c r="L33" s="165">
        <v>5.5</v>
      </c>
      <c r="M33" s="8">
        <f t="shared" si="3"/>
        <v>27.5</v>
      </c>
      <c r="N33" s="166">
        <v>10</v>
      </c>
      <c r="O33" s="166">
        <v>10</v>
      </c>
      <c r="P33" s="166">
        <f t="shared" si="4"/>
        <v>20</v>
      </c>
      <c r="Q33" s="17">
        <f t="shared" si="5"/>
        <v>129</v>
      </c>
      <c r="R33" s="173">
        <f>SUM(Q33:Q35)</f>
        <v>366.8</v>
      </c>
      <c r="S33" s="169">
        <f>RANK(R33,R$3:R$44,0)</f>
        <v>8</v>
      </c>
    </row>
    <row r="34" spans="1:19" ht="15" customHeight="1">
      <c r="A34" s="171"/>
      <c r="B34" s="34" t="s">
        <v>80</v>
      </c>
      <c r="C34" s="34" t="s">
        <v>41</v>
      </c>
      <c r="D34" s="35" t="s">
        <v>11</v>
      </c>
      <c r="E34" s="167">
        <v>10</v>
      </c>
      <c r="F34" s="162">
        <v>10</v>
      </c>
      <c r="G34" s="8">
        <f t="shared" si="0"/>
        <v>20</v>
      </c>
      <c r="H34" s="163">
        <v>8.5</v>
      </c>
      <c r="I34" s="8">
        <f t="shared" si="1"/>
        <v>25.5</v>
      </c>
      <c r="J34" s="164">
        <v>4</v>
      </c>
      <c r="K34" s="8">
        <f t="shared" si="2"/>
        <v>16</v>
      </c>
      <c r="L34" s="165">
        <v>6.5</v>
      </c>
      <c r="M34" s="8">
        <f t="shared" si="3"/>
        <v>32.5</v>
      </c>
      <c r="N34" s="166">
        <v>10</v>
      </c>
      <c r="O34" s="166">
        <v>8</v>
      </c>
      <c r="P34" s="166">
        <f t="shared" si="4"/>
        <v>16</v>
      </c>
      <c r="Q34" s="17">
        <f t="shared" si="5"/>
        <v>122</v>
      </c>
      <c r="R34" s="174"/>
      <c r="S34" s="169"/>
    </row>
    <row r="35" spans="1:19" ht="15" customHeight="1">
      <c r="A35" s="172"/>
      <c r="B35" s="33" t="s">
        <v>86</v>
      </c>
      <c r="C35" s="33" t="s">
        <v>41</v>
      </c>
      <c r="D35" s="33" t="s">
        <v>14</v>
      </c>
      <c r="E35" s="167">
        <v>10</v>
      </c>
      <c r="F35" s="162">
        <v>9.9</v>
      </c>
      <c r="G35" s="8">
        <f t="shared" si="0"/>
        <v>19.8</v>
      </c>
      <c r="H35" s="163">
        <v>7.5</v>
      </c>
      <c r="I35" s="8">
        <f t="shared" si="1"/>
        <v>22.5</v>
      </c>
      <c r="J35" s="164">
        <v>4.5</v>
      </c>
      <c r="K35" s="8">
        <f t="shared" si="2"/>
        <v>18</v>
      </c>
      <c r="L35" s="165">
        <v>5.5</v>
      </c>
      <c r="M35" s="8">
        <f t="shared" si="3"/>
        <v>27.5</v>
      </c>
      <c r="N35" s="166">
        <v>10</v>
      </c>
      <c r="O35" s="166">
        <v>8</v>
      </c>
      <c r="P35" s="166">
        <f t="shared" si="4"/>
        <v>16</v>
      </c>
      <c r="Q35" s="17">
        <f t="shared" si="5"/>
        <v>115.8</v>
      </c>
      <c r="R35" s="175"/>
      <c r="S35" s="169"/>
    </row>
    <row r="36" spans="1:19" ht="15" customHeight="1">
      <c r="A36" s="170"/>
      <c r="B36" s="62" t="s">
        <v>81</v>
      </c>
      <c r="C36" s="62" t="s">
        <v>41</v>
      </c>
      <c r="D36" s="63" t="s">
        <v>11</v>
      </c>
      <c r="E36" s="212">
        <v>10</v>
      </c>
      <c r="F36" s="213">
        <v>10</v>
      </c>
      <c r="G36" s="214">
        <f t="shared" si="0"/>
        <v>20</v>
      </c>
      <c r="H36" s="215">
        <v>6.3</v>
      </c>
      <c r="I36" s="214">
        <f t="shared" si="1"/>
        <v>18.9</v>
      </c>
      <c r="J36" s="216">
        <v>4</v>
      </c>
      <c r="K36" s="214">
        <f t="shared" si="2"/>
        <v>16</v>
      </c>
      <c r="L36" s="217">
        <v>6</v>
      </c>
      <c r="M36" s="214">
        <f t="shared" si="3"/>
        <v>30</v>
      </c>
      <c r="N36" s="218">
        <v>10</v>
      </c>
      <c r="O36" s="218">
        <v>8</v>
      </c>
      <c r="P36" s="218">
        <f t="shared" si="4"/>
        <v>16</v>
      </c>
      <c r="Q36" s="199">
        <f t="shared" si="5"/>
        <v>112.9</v>
      </c>
      <c r="R36" s="194">
        <f>SUM(Q36:Q38)</f>
        <v>221.3</v>
      </c>
      <c r="S36" s="180">
        <f>RANK(R36,R$3:R$44,0)</f>
        <v>13</v>
      </c>
    </row>
    <row r="37" spans="1:19" ht="15" customHeight="1">
      <c r="A37" s="171"/>
      <c r="B37" s="62" t="s">
        <v>72</v>
      </c>
      <c r="C37" s="62" t="s">
        <v>41</v>
      </c>
      <c r="D37" s="62" t="s">
        <v>13</v>
      </c>
      <c r="E37" s="212">
        <v>10</v>
      </c>
      <c r="F37" s="213">
        <v>8.2</v>
      </c>
      <c r="G37" s="214">
        <f t="shared" si="0"/>
        <v>16.4</v>
      </c>
      <c r="H37" s="215">
        <v>8.5</v>
      </c>
      <c r="I37" s="214">
        <f t="shared" si="1"/>
        <v>25.5</v>
      </c>
      <c r="J37" s="216">
        <v>4</v>
      </c>
      <c r="K37" s="214">
        <f t="shared" si="2"/>
        <v>16</v>
      </c>
      <c r="L37" s="217">
        <v>4.5</v>
      </c>
      <c r="M37" s="214">
        <f t="shared" si="3"/>
        <v>22.5</v>
      </c>
      <c r="N37" s="218">
        <v>10</v>
      </c>
      <c r="O37" s="218">
        <v>8</v>
      </c>
      <c r="P37" s="218">
        <f t="shared" si="4"/>
        <v>16</v>
      </c>
      <c r="Q37" s="199">
        <f t="shared" si="5"/>
        <v>108.4</v>
      </c>
      <c r="R37" s="195"/>
      <c r="S37" s="180"/>
    </row>
    <row r="38" spans="1:19" ht="15" customHeight="1">
      <c r="A38" s="172"/>
      <c r="B38" s="62" t="s">
        <v>79</v>
      </c>
      <c r="C38" s="62" t="s">
        <v>41</v>
      </c>
      <c r="D38" s="63" t="s">
        <v>11</v>
      </c>
      <c r="E38" s="212">
        <v>0</v>
      </c>
      <c r="F38" s="213">
        <v>0</v>
      </c>
      <c r="G38" s="214">
        <f t="shared" si="0"/>
        <v>0</v>
      </c>
      <c r="H38" s="215">
        <v>0</v>
      </c>
      <c r="I38" s="214">
        <f t="shared" si="1"/>
        <v>0</v>
      </c>
      <c r="J38" s="216">
        <v>0</v>
      </c>
      <c r="K38" s="214">
        <f t="shared" si="2"/>
        <v>0</v>
      </c>
      <c r="L38" s="217">
        <v>0</v>
      </c>
      <c r="M38" s="214">
        <f t="shared" si="3"/>
        <v>0</v>
      </c>
      <c r="N38" s="218">
        <v>0</v>
      </c>
      <c r="O38" s="218">
        <v>0</v>
      </c>
      <c r="P38" s="218">
        <f t="shared" si="4"/>
        <v>0</v>
      </c>
      <c r="Q38" s="199">
        <f t="shared" si="5"/>
        <v>0</v>
      </c>
      <c r="R38" s="196"/>
      <c r="S38" s="180"/>
    </row>
    <row r="39" spans="1:19" ht="15">
      <c r="A39" s="170"/>
      <c r="B39" s="33" t="s">
        <v>45</v>
      </c>
      <c r="C39" s="33" t="s">
        <v>43</v>
      </c>
      <c r="D39" s="33" t="s">
        <v>12</v>
      </c>
      <c r="E39" s="167">
        <v>10</v>
      </c>
      <c r="F39" s="162">
        <v>10</v>
      </c>
      <c r="G39" s="8">
        <f t="shared" si="0"/>
        <v>20</v>
      </c>
      <c r="H39" s="163">
        <v>10</v>
      </c>
      <c r="I39" s="8">
        <f t="shared" si="1"/>
        <v>30</v>
      </c>
      <c r="J39" s="164">
        <v>10</v>
      </c>
      <c r="K39" s="8">
        <f t="shared" si="2"/>
        <v>40</v>
      </c>
      <c r="L39" s="165">
        <v>10</v>
      </c>
      <c r="M39" s="8">
        <f t="shared" si="3"/>
        <v>50</v>
      </c>
      <c r="N39" s="166">
        <v>10</v>
      </c>
      <c r="O39" s="166">
        <v>10</v>
      </c>
      <c r="P39" s="166">
        <f t="shared" si="4"/>
        <v>20</v>
      </c>
      <c r="Q39" s="17">
        <f t="shared" si="5"/>
        <v>170</v>
      </c>
      <c r="R39" s="173">
        <f>SUM(Q39:Q41)</f>
        <v>439.5</v>
      </c>
      <c r="S39" s="169">
        <f>RANK(R39,R$3:R$44,0)</f>
        <v>4</v>
      </c>
    </row>
    <row r="40" spans="1:19" ht="15">
      <c r="A40" s="171"/>
      <c r="B40" s="33" t="s">
        <v>97</v>
      </c>
      <c r="C40" s="33" t="s">
        <v>43</v>
      </c>
      <c r="D40" s="33" t="s">
        <v>12</v>
      </c>
      <c r="E40" s="167">
        <v>10</v>
      </c>
      <c r="F40" s="162">
        <v>10</v>
      </c>
      <c r="G40" s="8">
        <f t="shared" si="0"/>
        <v>20</v>
      </c>
      <c r="H40" s="163">
        <v>8.5</v>
      </c>
      <c r="I40" s="8">
        <f t="shared" si="1"/>
        <v>25.5</v>
      </c>
      <c r="J40" s="164">
        <v>8.5</v>
      </c>
      <c r="K40" s="8">
        <f t="shared" si="2"/>
        <v>34</v>
      </c>
      <c r="L40" s="165">
        <v>7.2</v>
      </c>
      <c r="M40" s="8">
        <f t="shared" si="3"/>
        <v>36</v>
      </c>
      <c r="N40" s="166">
        <v>10</v>
      </c>
      <c r="O40" s="166">
        <v>10</v>
      </c>
      <c r="P40" s="166">
        <f t="shared" si="4"/>
        <v>20</v>
      </c>
      <c r="Q40" s="17">
        <f t="shared" si="5"/>
        <v>145.5</v>
      </c>
      <c r="R40" s="174"/>
      <c r="S40" s="169"/>
    </row>
    <row r="41" spans="1:19" ht="15">
      <c r="A41" s="172"/>
      <c r="B41" s="34" t="s">
        <v>42</v>
      </c>
      <c r="C41" s="33" t="s">
        <v>43</v>
      </c>
      <c r="D41" s="33" t="s">
        <v>14</v>
      </c>
      <c r="E41" s="167">
        <v>10</v>
      </c>
      <c r="F41" s="162">
        <v>10</v>
      </c>
      <c r="G41" s="8">
        <f t="shared" si="0"/>
        <v>20</v>
      </c>
      <c r="H41" s="163">
        <v>8.5</v>
      </c>
      <c r="I41" s="8">
        <f t="shared" si="1"/>
        <v>25.5</v>
      </c>
      <c r="J41" s="164">
        <v>4.5</v>
      </c>
      <c r="K41" s="8">
        <f t="shared" si="2"/>
        <v>18</v>
      </c>
      <c r="L41" s="165">
        <v>6.5</v>
      </c>
      <c r="M41" s="8">
        <f t="shared" si="3"/>
        <v>32.5</v>
      </c>
      <c r="N41" s="166">
        <v>10</v>
      </c>
      <c r="O41" s="166">
        <v>8</v>
      </c>
      <c r="P41" s="166">
        <f t="shared" si="4"/>
        <v>16</v>
      </c>
      <c r="Q41" s="17">
        <f t="shared" si="5"/>
        <v>124</v>
      </c>
      <c r="R41" s="175"/>
      <c r="S41" s="169"/>
    </row>
    <row r="42" spans="1:19" ht="15">
      <c r="A42" s="170"/>
      <c r="B42" s="62" t="s">
        <v>90</v>
      </c>
      <c r="C42" s="62" t="s">
        <v>43</v>
      </c>
      <c r="D42" s="62" t="s">
        <v>14</v>
      </c>
      <c r="E42" s="212">
        <v>10</v>
      </c>
      <c r="F42" s="213">
        <v>9</v>
      </c>
      <c r="G42" s="214">
        <f t="shared" si="0"/>
        <v>18</v>
      </c>
      <c r="H42" s="215">
        <v>8.5</v>
      </c>
      <c r="I42" s="214">
        <f t="shared" si="1"/>
        <v>25.5</v>
      </c>
      <c r="J42" s="216">
        <v>4.5</v>
      </c>
      <c r="K42" s="214">
        <f t="shared" si="2"/>
        <v>18</v>
      </c>
      <c r="L42" s="217">
        <v>5</v>
      </c>
      <c r="M42" s="214">
        <f t="shared" si="3"/>
        <v>25</v>
      </c>
      <c r="N42" s="218">
        <v>10</v>
      </c>
      <c r="O42" s="218">
        <v>10</v>
      </c>
      <c r="P42" s="218">
        <f t="shared" si="4"/>
        <v>20</v>
      </c>
      <c r="Q42" s="199">
        <f t="shared" si="5"/>
        <v>116.5</v>
      </c>
      <c r="R42" s="194">
        <f>SUM(Q42:Q44)</f>
        <v>320.5</v>
      </c>
      <c r="S42" s="180">
        <f>RANK(R42,R$3:R$44,0)</f>
        <v>9</v>
      </c>
    </row>
    <row r="43" spans="1:19" ht="15">
      <c r="A43" s="171"/>
      <c r="B43" s="62" t="s">
        <v>44</v>
      </c>
      <c r="C43" s="62" t="s">
        <v>43</v>
      </c>
      <c r="D43" s="62" t="s">
        <v>14</v>
      </c>
      <c r="E43" s="212">
        <v>10</v>
      </c>
      <c r="F43" s="213">
        <v>7.5</v>
      </c>
      <c r="G43" s="214">
        <f t="shared" si="0"/>
        <v>15</v>
      </c>
      <c r="H43" s="215">
        <v>8.5</v>
      </c>
      <c r="I43" s="214">
        <f t="shared" si="1"/>
        <v>25.5</v>
      </c>
      <c r="J43" s="216">
        <v>4</v>
      </c>
      <c r="K43" s="214">
        <f t="shared" si="2"/>
        <v>16</v>
      </c>
      <c r="L43" s="217">
        <v>5</v>
      </c>
      <c r="M43" s="214">
        <f t="shared" si="3"/>
        <v>25</v>
      </c>
      <c r="N43" s="218">
        <v>10</v>
      </c>
      <c r="O43" s="218">
        <v>8</v>
      </c>
      <c r="P43" s="218">
        <f t="shared" si="4"/>
        <v>16</v>
      </c>
      <c r="Q43" s="199">
        <f t="shared" si="5"/>
        <v>109.5</v>
      </c>
      <c r="R43" s="195"/>
      <c r="S43" s="180"/>
    </row>
    <row r="44" spans="1:19" ht="15">
      <c r="A44" s="172"/>
      <c r="B44" s="62" t="s">
        <v>74</v>
      </c>
      <c r="C44" s="62" t="s">
        <v>43</v>
      </c>
      <c r="D44" s="62" t="s">
        <v>13</v>
      </c>
      <c r="E44" s="212">
        <v>10</v>
      </c>
      <c r="F44" s="213">
        <v>7</v>
      </c>
      <c r="G44" s="214">
        <f t="shared" si="0"/>
        <v>14</v>
      </c>
      <c r="H44" s="215">
        <v>5.5</v>
      </c>
      <c r="I44" s="214">
        <f t="shared" si="1"/>
        <v>16.5</v>
      </c>
      <c r="J44" s="216">
        <v>4</v>
      </c>
      <c r="K44" s="214">
        <f t="shared" si="2"/>
        <v>16</v>
      </c>
      <c r="L44" s="217">
        <v>4</v>
      </c>
      <c r="M44" s="214">
        <f t="shared" si="3"/>
        <v>20</v>
      </c>
      <c r="N44" s="218">
        <v>10</v>
      </c>
      <c r="O44" s="218">
        <v>8</v>
      </c>
      <c r="P44" s="218">
        <f t="shared" si="4"/>
        <v>16</v>
      </c>
      <c r="Q44" s="199">
        <f t="shared" si="5"/>
        <v>94.5</v>
      </c>
      <c r="R44" s="196"/>
      <c r="S44" s="180"/>
    </row>
  </sheetData>
  <sheetProtection/>
  <mergeCells count="42">
    <mergeCell ref="S21:S23"/>
    <mergeCell ref="S24:S26"/>
    <mergeCell ref="R18:R20"/>
    <mergeCell ref="R21:R23"/>
    <mergeCell ref="R24:R26"/>
    <mergeCell ref="S3:S5"/>
    <mergeCell ref="S6:S8"/>
    <mergeCell ref="S9:S11"/>
    <mergeCell ref="S18:S20"/>
    <mergeCell ref="R12:R14"/>
    <mergeCell ref="R15:R17"/>
    <mergeCell ref="S12:S14"/>
    <mergeCell ref="S15:S17"/>
    <mergeCell ref="R36:R38"/>
    <mergeCell ref="R33:R35"/>
    <mergeCell ref="S27:S29"/>
    <mergeCell ref="S30:S32"/>
    <mergeCell ref="S33:S35"/>
    <mergeCell ref="S36:S38"/>
    <mergeCell ref="R39:R41"/>
    <mergeCell ref="S39:S41"/>
    <mergeCell ref="R42:R44"/>
    <mergeCell ref="S42:S44"/>
    <mergeCell ref="A21:A23"/>
    <mergeCell ref="R3:R5"/>
    <mergeCell ref="R6:R8"/>
    <mergeCell ref="R9:R11"/>
    <mergeCell ref="R27:R29"/>
    <mergeCell ref="R30:R32"/>
    <mergeCell ref="A3:A5"/>
    <mergeCell ref="A6:A8"/>
    <mergeCell ref="A9:A11"/>
    <mergeCell ref="A12:A14"/>
    <mergeCell ref="A15:A17"/>
    <mergeCell ref="A18:A20"/>
    <mergeCell ref="A42:A44"/>
    <mergeCell ref="A24:A26"/>
    <mergeCell ref="A27:A29"/>
    <mergeCell ref="A30:A32"/>
    <mergeCell ref="A33:A35"/>
    <mergeCell ref="A36:A38"/>
    <mergeCell ref="A39:A4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S67"/>
  <sheetViews>
    <sheetView zoomScale="75" zoomScaleNormal="75" zoomScalePageLayoutView="0" workbookViewId="0" topLeftCell="A13">
      <selection activeCell="T41" sqref="T41"/>
    </sheetView>
  </sheetViews>
  <sheetFormatPr defaultColWidth="11.421875" defaultRowHeight="15"/>
  <cols>
    <col min="1" max="1" width="7.57421875" style="45" bestFit="1" customWidth="1"/>
    <col min="2" max="2" width="24.7109375" style="22" bestFit="1" customWidth="1"/>
    <col min="3" max="3" width="22.7109375" style="130" bestFit="1" customWidth="1"/>
    <col min="4" max="16" width="11.421875" style="22" customWidth="1"/>
    <col min="17" max="16384" width="11.421875" style="22" customWidth="1"/>
  </cols>
  <sheetData>
    <row r="1" ht="18">
      <c r="B1" s="168" t="s">
        <v>248</v>
      </c>
    </row>
    <row r="2" spans="1:19" ht="14.25">
      <c r="A2" s="45" t="s">
        <v>18</v>
      </c>
      <c r="R2" s="23" t="s">
        <v>57</v>
      </c>
      <c r="S2" t="s">
        <v>58</v>
      </c>
    </row>
    <row r="3" spans="1:19" ht="15">
      <c r="A3" s="169"/>
      <c r="B3" s="62" t="s">
        <v>98</v>
      </c>
      <c r="C3" s="198" t="s">
        <v>69</v>
      </c>
      <c r="D3" s="62" t="s">
        <v>13</v>
      </c>
      <c r="E3" s="114">
        <v>10</v>
      </c>
      <c r="F3" s="115">
        <v>10</v>
      </c>
      <c r="G3" s="116">
        <f aca="true" t="shared" si="0" ref="G3:G35">F3*2</f>
        <v>20</v>
      </c>
      <c r="H3" s="117">
        <v>10</v>
      </c>
      <c r="I3" s="116">
        <f aca="true" t="shared" si="1" ref="I3:I35">H3*3</f>
        <v>30</v>
      </c>
      <c r="J3" s="118">
        <v>8.5</v>
      </c>
      <c r="K3" s="116">
        <f aca="true" t="shared" si="2" ref="K3:K35">J3*4</f>
        <v>34</v>
      </c>
      <c r="L3" s="119">
        <v>8</v>
      </c>
      <c r="M3" s="116">
        <f aca="true" t="shared" si="3" ref="M3:M35">L3*5</f>
        <v>40</v>
      </c>
      <c r="N3" s="120">
        <v>10</v>
      </c>
      <c r="O3" s="120">
        <v>8</v>
      </c>
      <c r="P3" s="120">
        <f aca="true" t="shared" si="4" ref="P3:P35">O3*2</f>
        <v>16</v>
      </c>
      <c r="Q3" s="199">
        <f aca="true" t="shared" si="5" ref="Q3:Q35">E3+G3+I3+K3+M3+N3+O3</f>
        <v>152</v>
      </c>
      <c r="R3" s="194">
        <f>SUM(Q3:Q5)</f>
        <v>396.5</v>
      </c>
      <c r="S3" s="180">
        <v>3</v>
      </c>
    </row>
    <row r="4" spans="1:19" ht="15">
      <c r="A4" s="169"/>
      <c r="B4" s="62" t="s">
        <v>116</v>
      </c>
      <c r="C4" s="62" t="s">
        <v>69</v>
      </c>
      <c r="D4" s="62" t="s">
        <v>11</v>
      </c>
      <c r="E4" s="114">
        <v>10</v>
      </c>
      <c r="F4" s="115">
        <v>10</v>
      </c>
      <c r="G4" s="116">
        <f t="shared" si="0"/>
        <v>20</v>
      </c>
      <c r="H4" s="117">
        <v>10</v>
      </c>
      <c r="I4" s="116">
        <f t="shared" si="1"/>
        <v>30</v>
      </c>
      <c r="J4" s="118">
        <v>5.5</v>
      </c>
      <c r="K4" s="116">
        <f t="shared" si="2"/>
        <v>22</v>
      </c>
      <c r="L4" s="119">
        <v>4.8</v>
      </c>
      <c r="M4" s="116">
        <f t="shared" si="3"/>
        <v>24</v>
      </c>
      <c r="N4" s="120">
        <v>10</v>
      </c>
      <c r="O4" s="120">
        <v>8</v>
      </c>
      <c r="P4" s="120">
        <f t="shared" si="4"/>
        <v>16</v>
      </c>
      <c r="Q4" s="199">
        <f t="shared" si="5"/>
        <v>124</v>
      </c>
      <c r="R4" s="195"/>
      <c r="S4" s="180"/>
    </row>
    <row r="5" spans="1:19" ht="15">
      <c r="A5" s="169"/>
      <c r="B5" s="62" t="s">
        <v>134</v>
      </c>
      <c r="C5" s="62" t="s">
        <v>69</v>
      </c>
      <c r="D5" s="62" t="s">
        <v>12</v>
      </c>
      <c r="E5" s="114">
        <v>10</v>
      </c>
      <c r="F5" s="115">
        <v>10</v>
      </c>
      <c r="G5" s="116">
        <f t="shared" si="0"/>
        <v>20</v>
      </c>
      <c r="H5" s="117">
        <v>7.5</v>
      </c>
      <c r="I5" s="116">
        <f t="shared" si="1"/>
        <v>22.5</v>
      </c>
      <c r="J5" s="118">
        <v>6</v>
      </c>
      <c r="K5" s="116">
        <f t="shared" si="2"/>
        <v>24</v>
      </c>
      <c r="L5" s="119">
        <v>4.8</v>
      </c>
      <c r="M5" s="116">
        <f t="shared" si="3"/>
        <v>24</v>
      </c>
      <c r="N5" s="120">
        <v>10</v>
      </c>
      <c r="O5" s="120">
        <v>10</v>
      </c>
      <c r="P5" s="120">
        <f t="shared" si="4"/>
        <v>20</v>
      </c>
      <c r="Q5" s="199">
        <f t="shared" si="5"/>
        <v>120.5</v>
      </c>
      <c r="R5" s="196"/>
      <c r="S5" s="180"/>
    </row>
    <row r="6" spans="1:19" ht="15">
      <c r="A6" s="181"/>
      <c r="B6" s="34" t="s">
        <v>49</v>
      </c>
      <c r="C6" s="131" t="s">
        <v>69</v>
      </c>
      <c r="D6" s="34" t="s">
        <v>12</v>
      </c>
      <c r="E6" s="123">
        <v>10</v>
      </c>
      <c r="F6" s="124">
        <v>10</v>
      </c>
      <c r="G6" s="125">
        <f t="shared" si="0"/>
        <v>20</v>
      </c>
      <c r="H6" s="126">
        <v>4.5</v>
      </c>
      <c r="I6" s="125">
        <f t="shared" si="1"/>
        <v>13.5</v>
      </c>
      <c r="J6" s="127">
        <v>5.3</v>
      </c>
      <c r="K6" s="125">
        <f t="shared" si="2"/>
        <v>21.2</v>
      </c>
      <c r="L6" s="128">
        <v>4.8</v>
      </c>
      <c r="M6" s="125">
        <f t="shared" si="3"/>
        <v>24</v>
      </c>
      <c r="N6" s="129">
        <v>10</v>
      </c>
      <c r="O6" s="129">
        <v>8</v>
      </c>
      <c r="P6" s="129">
        <f t="shared" si="4"/>
        <v>16</v>
      </c>
      <c r="Q6" s="17">
        <f t="shared" si="5"/>
        <v>106.7</v>
      </c>
      <c r="R6" s="173">
        <f>SUM(Q6:Q8)</f>
        <v>208.2</v>
      </c>
      <c r="S6" s="181">
        <f>RANK(R6,R$3:R$48,0)</f>
        <v>11</v>
      </c>
    </row>
    <row r="7" spans="1:19" ht="15">
      <c r="A7" s="181"/>
      <c r="B7" s="34" t="s">
        <v>99</v>
      </c>
      <c r="C7" s="37" t="s">
        <v>69</v>
      </c>
      <c r="D7" s="34" t="s">
        <v>13</v>
      </c>
      <c r="E7" s="123">
        <v>8.5</v>
      </c>
      <c r="F7" s="124">
        <v>10</v>
      </c>
      <c r="G7" s="125">
        <f t="shared" si="0"/>
        <v>20</v>
      </c>
      <c r="H7" s="126">
        <v>6</v>
      </c>
      <c r="I7" s="125">
        <f t="shared" si="1"/>
        <v>18</v>
      </c>
      <c r="J7" s="127">
        <v>3</v>
      </c>
      <c r="K7" s="125">
        <f t="shared" si="2"/>
        <v>12</v>
      </c>
      <c r="L7" s="128">
        <v>5</v>
      </c>
      <c r="M7" s="125">
        <f t="shared" si="3"/>
        <v>25</v>
      </c>
      <c r="N7" s="129">
        <v>10</v>
      </c>
      <c r="O7" s="129">
        <v>8</v>
      </c>
      <c r="P7" s="129">
        <f t="shared" si="4"/>
        <v>16</v>
      </c>
      <c r="Q7" s="17">
        <f t="shared" si="5"/>
        <v>101.5</v>
      </c>
      <c r="R7" s="174"/>
      <c r="S7" s="181"/>
    </row>
    <row r="8" spans="1:19" ht="15">
      <c r="A8" s="181"/>
      <c r="B8" s="34" t="s">
        <v>245</v>
      </c>
      <c r="C8" s="37" t="s">
        <v>69</v>
      </c>
      <c r="D8" s="34" t="s">
        <v>14</v>
      </c>
      <c r="E8" s="123">
        <v>0</v>
      </c>
      <c r="F8" s="124">
        <v>0</v>
      </c>
      <c r="G8" s="125">
        <f t="shared" si="0"/>
        <v>0</v>
      </c>
      <c r="H8" s="126">
        <v>0</v>
      </c>
      <c r="I8" s="125">
        <f t="shared" si="1"/>
        <v>0</v>
      </c>
      <c r="J8" s="127">
        <v>0</v>
      </c>
      <c r="K8" s="125">
        <f t="shared" si="2"/>
        <v>0</v>
      </c>
      <c r="L8" s="128">
        <v>0</v>
      </c>
      <c r="M8" s="125">
        <f t="shared" si="3"/>
        <v>0</v>
      </c>
      <c r="N8" s="129">
        <v>0</v>
      </c>
      <c r="O8" s="129">
        <v>0</v>
      </c>
      <c r="P8" s="129">
        <f t="shared" si="4"/>
        <v>0</v>
      </c>
      <c r="Q8" s="17">
        <f t="shared" si="5"/>
        <v>0</v>
      </c>
      <c r="R8" s="175"/>
      <c r="S8" s="181"/>
    </row>
    <row r="9" spans="1:19" ht="15">
      <c r="A9" s="170"/>
      <c r="B9" s="62" t="s">
        <v>122</v>
      </c>
      <c r="C9" s="62" t="s">
        <v>35</v>
      </c>
      <c r="D9" s="62" t="s">
        <v>11</v>
      </c>
      <c r="E9" s="114">
        <v>8</v>
      </c>
      <c r="F9" s="115">
        <v>10</v>
      </c>
      <c r="G9" s="116">
        <f t="shared" si="0"/>
        <v>20</v>
      </c>
      <c r="H9" s="117">
        <v>0</v>
      </c>
      <c r="I9" s="116">
        <f t="shared" si="1"/>
        <v>0</v>
      </c>
      <c r="J9" s="118">
        <v>5.8</v>
      </c>
      <c r="K9" s="116">
        <f t="shared" si="2"/>
        <v>23.2</v>
      </c>
      <c r="L9" s="119">
        <v>4.8</v>
      </c>
      <c r="M9" s="116">
        <f t="shared" si="3"/>
        <v>24</v>
      </c>
      <c r="N9" s="120">
        <v>0</v>
      </c>
      <c r="O9" s="120">
        <v>8</v>
      </c>
      <c r="P9" s="120">
        <f t="shared" si="4"/>
        <v>16</v>
      </c>
      <c r="Q9" s="199">
        <f t="shared" si="5"/>
        <v>83.2</v>
      </c>
      <c r="R9" s="194">
        <f>SUM(Q9:Q11)</f>
        <v>227.2</v>
      </c>
      <c r="S9" s="176">
        <f>RANK(R9,R$3:R$48,0)</f>
        <v>10</v>
      </c>
    </row>
    <row r="10" spans="1:19" ht="15.75" customHeight="1">
      <c r="A10" s="171"/>
      <c r="B10" s="62" t="s">
        <v>246</v>
      </c>
      <c r="C10" s="62" t="s">
        <v>35</v>
      </c>
      <c r="D10" s="63" t="s">
        <v>13</v>
      </c>
      <c r="E10" s="114">
        <v>4</v>
      </c>
      <c r="F10" s="115">
        <v>10</v>
      </c>
      <c r="G10" s="116">
        <f t="shared" si="0"/>
        <v>20</v>
      </c>
      <c r="H10" s="117">
        <v>3.5</v>
      </c>
      <c r="I10" s="116">
        <f t="shared" si="1"/>
        <v>10.5</v>
      </c>
      <c r="J10" s="118">
        <v>4</v>
      </c>
      <c r="K10" s="116">
        <f t="shared" si="2"/>
        <v>16</v>
      </c>
      <c r="L10" s="119">
        <v>3</v>
      </c>
      <c r="M10" s="116">
        <f t="shared" si="3"/>
        <v>15</v>
      </c>
      <c r="N10" s="120">
        <v>5</v>
      </c>
      <c r="O10" s="120">
        <v>5</v>
      </c>
      <c r="P10" s="120">
        <f t="shared" si="4"/>
        <v>10</v>
      </c>
      <c r="Q10" s="199">
        <f t="shared" si="5"/>
        <v>75.5</v>
      </c>
      <c r="R10" s="195"/>
      <c r="S10" s="177"/>
    </row>
    <row r="11" spans="1:19" ht="15.75" customHeight="1">
      <c r="A11" s="172"/>
      <c r="B11" s="64" t="s">
        <v>123</v>
      </c>
      <c r="C11" s="64" t="s">
        <v>35</v>
      </c>
      <c r="D11" s="64" t="s">
        <v>11</v>
      </c>
      <c r="E11" s="114">
        <v>10</v>
      </c>
      <c r="F11" s="115">
        <v>10</v>
      </c>
      <c r="G11" s="116">
        <f t="shared" si="0"/>
        <v>20</v>
      </c>
      <c r="H11" s="117">
        <v>0</v>
      </c>
      <c r="I11" s="116">
        <f t="shared" si="1"/>
        <v>0</v>
      </c>
      <c r="J11" s="118">
        <v>4.5</v>
      </c>
      <c r="K11" s="116">
        <f t="shared" si="2"/>
        <v>18</v>
      </c>
      <c r="L11" s="119">
        <v>2.5</v>
      </c>
      <c r="M11" s="116">
        <f t="shared" si="3"/>
        <v>12.5</v>
      </c>
      <c r="N11" s="120">
        <v>0</v>
      </c>
      <c r="O11" s="120">
        <v>8</v>
      </c>
      <c r="P11" s="120">
        <f t="shared" si="4"/>
        <v>16</v>
      </c>
      <c r="Q11" s="199">
        <f t="shared" si="5"/>
        <v>68.5</v>
      </c>
      <c r="R11" s="196"/>
      <c r="S11" s="178"/>
    </row>
    <row r="12" spans="1:19" s="121" customFormat="1" ht="15">
      <c r="A12" s="169"/>
      <c r="B12" s="33" t="s">
        <v>142</v>
      </c>
      <c r="C12" s="37" t="s">
        <v>36</v>
      </c>
      <c r="D12" s="33" t="s">
        <v>12</v>
      </c>
      <c r="E12" s="25">
        <v>10</v>
      </c>
      <c r="F12" s="12">
        <v>10</v>
      </c>
      <c r="G12" s="2">
        <f t="shared" si="0"/>
        <v>20</v>
      </c>
      <c r="H12" s="13">
        <v>10</v>
      </c>
      <c r="I12" s="2">
        <f t="shared" si="1"/>
        <v>30</v>
      </c>
      <c r="J12" s="14">
        <v>4.8</v>
      </c>
      <c r="K12" s="2">
        <f t="shared" si="2"/>
        <v>19.2</v>
      </c>
      <c r="L12" s="15">
        <v>10</v>
      </c>
      <c r="M12" s="2">
        <f t="shared" si="3"/>
        <v>50</v>
      </c>
      <c r="N12" s="16">
        <v>10</v>
      </c>
      <c r="O12" s="16">
        <v>10</v>
      </c>
      <c r="P12" s="16">
        <f t="shared" si="4"/>
        <v>20</v>
      </c>
      <c r="Q12" s="17">
        <f t="shared" si="5"/>
        <v>149.2</v>
      </c>
      <c r="R12" s="173">
        <f>SUM(Q12:Q14)</f>
        <v>382.4</v>
      </c>
      <c r="S12" s="170">
        <f>RANK(R12,R$3:R$48,0)</f>
        <v>5</v>
      </c>
    </row>
    <row r="13" spans="1:19" s="121" customFormat="1" ht="15">
      <c r="A13" s="169"/>
      <c r="B13" s="33" t="s">
        <v>104</v>
      </c>
      <c r="C13" s="37" t="s">
        <v>36</v>
      </c>
      <c r="D13" s="33" t="s">
        <v>13</v>
      </c>
      <c r="E13" s="25">
        <v>10</v>
      </c>
      <c r="F13" s="12">
        <v>10</v>
      </c>
      <c r="G13" s="2">
        <f t="shared" si="0"/>
        <v>20</v>
      </c>
      <c r="H13" s="13">
        <v>8</v>
      </c>
      <c r="I13" s="2">
        <f t="shared" si="1"/>
        <v>24</v>
      </c>
      <c r="J13" s="14">
        <v>6.8</v>
      </c>
      <c r="K13" s="2">
        <f t="shared" si="2"/>
        <v>27.2</v>
      </c>
      <c r="L13" s="15">
        <v>5</v>
      </c>
      <c r="M13" s="2">
        <f t="shared" si="3"/>
        <v>25</v>
      </c>
      <c r="N13" s="16">
        <v>10</v>
      </c>
      <c r="O13" s="16">
        <v>10</v>
      </c>
      <c r="P13" s="16">
        <f t="shared" si="4"/>
        <v>20</v>
      </c>
      <c r="Q13" s="17">
        <f t="shared" si="5"/>
        <v>126.2</v>
      </c>
      <c r="R13" s="174"/>
      <c r="S13" s="171"/>
    </row>
    <row r="14" spans="1:19" s="121" customFormat="1" ht="15">
      <c r="A14" s="169"/>
      <c r="B14" s="33" t="s">
        <v>103</v>
      </c>
      <c r="C14" s="37" t="s">
        <v>36</v>
      </c>
      <c r="D14" s="33" t="s">
        <v>13</v>
      </c>
      <c r="E14" s="25">
        <v>10</v>
      </c>
      <c r="F14" s="12">
        <v>10</v>
      </c>
      <c r="G14" s="2">
        <f t="shared" si="0"/>
        <v>20</v>
      </c>
      <c r="H14" s="13">
        <v>4</v>
      </c>
      <c r="I14" s="2">
        <f t="shared" si="1"/>
        <v>12</v>
      </c>
      <c r="J14" s="14">
        <v>6</v>
      </c>
      <c r="K14" s="2">
        <f t="shared" si="2"/>
        <v>24</v>
      </c>
      <c r="L14" s="15">
        <v>5</v>
      </c>
      <c r="M14" s="2">
        <f t="shared" si="3"/>
        <v>25</v>
      </c>
      <c r="N14" s="16">
        <v>10</v>
      </c>
      <c r="O14" s="16">
        <v>6</v>
      </c>
      <c r="P14" s="16">
        <f t="shared" si="4"/>
        <v>12</v>
      </c>
      <c r="Q14" s="17">
        <f t="shared" si="5"/>
        <v>107</v>
      </c>
      <c r="R14" s="175"/>
      <c r="S14" s="172"/>
    </row>
    <row r="15" spans="1:19" ht="15">
      <c r="A15" s="169"/>
      <c r="B15" s="64" t="s">
        <v>102</v>
      </c>
      <c r="C15" s="62" t="s">
        <v>77</v>
      </c>
      <c r="D15" s="64" t="s">
        <v>13</v>
      </c>
      <c r="E15" s="114">
        <v>10</v>
      </c>
      <c r="F15" s="115">
        <v>10</v>
      </c>
      <c r="G15" s="116">
        <f t="shared" si="0"/>
        <v>20</v>
      </c>
      <c r="H15" s="117">
        <v>10</v>
      </c>
      <c r="I15" s="116">
        <f t="shared" si="1"/>
        <v>30</v>
      </c>
      <c r="J15" s="118">
        <v>6</v>
      </c>
      <c r="K15" s="116">
        <f t="shared" si="2"/>
        <v>24</v>
      </c>
      <c r="L15" s="119">
        <v>5.4</v>
      </c>
      <c r="M15" s="116">
        <f t="shared" si="3"/>
        <v>27</v>
      </c>
      <c r="N15" s="120">
        <v>10</v>
      </c>
      <c r="O15" s="120">
        <v>8</v>
      </c>
      <c r="P15" s="120">
        <f t="shared" si="4"/>
        <v>16</v>
      </c>
      <c r="Q15" s="199">
        <f t="shared" si="5"/>
        <v>129</v>
      </c>
      <c r="R15" s="194">
        <f>SUM(Q15:Q17)</f>
        <v>352.5</v>
      </c>
      <c r="S15" s="176">
        <f>RANK(R15,R$3:R$48,0)</f>
        <v>6</v>
      </c>
    </row>
    <row r="16" spans="1:19" ht="15">
      <c r="A16" s="169"/>
      <c r="B16" s="62" t="s">
        <v>100</v>
      </c>
      <c r="C16" s="62" t="s">
        <v>77</v>
      </c>
      <c r="D16" s="62" t="s">
        <v>13</v>
      </c>
      <c r="E16" s="114">
        <v>10</v>
      </c>
      <c r="F16" s="115">
        <v>10</v>
      </c>
      <c r="G16" s="116">
        <f t="shared" si="0"/>
        <v>20</v>
      </c>
      <c r="H16" s="117">
        <v>4.5</v>
      </c>
      <c r="I16" s="116">
        <f t="shared" si="1"/>
        <v>13.5</v>
      </c>
      <c r="J16" s="118">
        <v>8</v>
      </c>
      <c r="K16" s="116">
        <f t="shared" si="2"/>
        <v>32</v>
      </c>
      <c r="L16" s="119">
        <v>5.4</v>
      </c>
      <c r="M16" s="116">
        <f t="shared" si="3"/>
        <v>27</v>
      </c>
      <c r="N16" s="120">
        <v>8</v>
      </c>
      <c r="O16" s="120">
        <v>6</v>
      </c>
      <c r="P16" s="120">
        <f t="shared" si="4"/>
        <v>12</v>
      </c>
      <c r="Q16" s="199">
        <f t="shared" si="5"/>
        <v>116.5</v>
      </c>
      <c r="R16" s="195"/>
      <c r="S16" s="177"/>
    </row>
    <row r="17" spans="1:19" ht="15">
      <c r="A17" s="169"/>
      <c r="B17" s="62" t="s">
        <v>101</v>
      </c>
      <c r="C17" s="62" t="s">
        <v>77</v>
      </c>
      <c r="D17" s="62" t="s">
        <v>13</v>
      </c>
      <c r="E17" s="114">
        <v>10</v>
      </c>
      <c r="F17" s="115">
        <v>10</v>
      </c>
      <c r="G17" s="116">
        <f t="shared" si="0"/>
        <v>20</v>
      </c>
      <c r="H17" s="117">
        <v>4.5</v>
      </c>
      <c r="I17" s="116">
        <f t="shared" si="1"/>
        <v>13.5</v>
      </c>
      <c r="J17" s="118">
        <v>6</v>
      </c>
      <c r="K17" s="116">
        <f t="shared" si="2"/>
        <v>24</v>
      </c>
      <c r="L17" s="119">
        <v>4.3</v>
      </c>
      <c r="M17" s="116">
        <f t="shared" si="3"/>
        <v>21.5</v>
      </c>
      <c r="N17" s="120">
        <v>10</v>
      </c>
      <c r="O17" s="120">
        <v>8</v>
      </c>
      <c r="P17" s="120">
        <f t="shared" si="4"/>
        <v>16</v>
      </c>
      <c r="Q17" s="199">
        <f t="shared" si="5"/>
        <v>107</v>
      </c>
      <c r="R17" s="196"/>
      <c r="S17" s="178"/>
    </row>
    <row r="18" spans="1:19" s="121" customFormat="1" ht="15">
      <c r="A18" s="180"/>
      <c r="B18" s="40" t="s">
        <v>129</v>
      </c>
      <c r="C18" s="37" t="s">
        <v>40</v>
      </c>
      <c r="D18" s="40" t="s">
        <v>14</v>
      </c>
      <c r="E18" s="25">
        <v>10</v>
      </c>
      <c r="F18" s="12">
        <v>10</v>
      </c>
      <c r="G18" s="2">
        <f t="shared" si="0"/>
        <v>20</v>
      </c>
      <c r="H18" s="13">
        <v>10</v>
      </c>
      <c r="I18" s="2">
        <f t="shared" si="1"/>
        <v>30</v>
      </c>
      <c r="J18" s="14">
        <v>6.3</v>
      </c>
      <c r="K18" s="2">
        <f t="shared" si="2"/>
        <v>25.2</v>
      </c>
      <c r="L18" s="15">
        <v>5</v>
      </c>
      <c r="M18" s="2">
        <f t="shared" si="3"/>
        <v>25</v>
      </c>
      <c r="N18" s="16">
        <v>10</v>
      </c>
      <c r="O18" s="16">
        <v>8</v>
      </c>
      <c r="P18" s="16">
        <f t="shared" si="4"/>
        <v>16</v>
      </c>
      <c r="Q18" s="17">
        <f t="shared" si="5"/>
        <v>128.2</v>
      </c>
      <c r="R18" s="173">
        <f>SUM(Q18:Q20)</f>
        <v>340.7</v>
      </c>
      <c r="S18" s="170">
        <f>RANK(R18,R$3:R$48,0)</f>
        <v>7</v>
      </c>
    </row>
    <row r="19" spans="1:19" s="121" customFormat="1" ht="15">
      <c r="A19" s="180"/>
      <c r="B19" s="33" t="s">
        <v>131</v>
      </c>
      <c r="C19" s="37" t="s">
        <v>40</v>
      </c>
      <c r="D19" s="33" t="s">
        <v>14</v>
      </c>
      <c r="E19" s="25">
        <v>10</v>
      </c>
      <c r="F19" s="12">
        <v>10</v>
      </c>
      <c r="G19" s="2">
        <f t="shared" si="0"/>
        <v>20</v>
      </c>
      <c r="H19" s="13">
        <v>4.5</v>
      </c>
      <c r="I19" s="2">
        <f t="shared" si="1"/>
        <v>13.5</v>
      </c>
      <c r="J19" s="14">
        <v>4.5</v>
      </c>
      <c r="K19" s="2">
        <f t="shared" si="2"/>
        <v>18</v>
      </c>
      <c r="L19" s="15">
        <v>6</v>
      </c>
      <c r="M19" s="2">
        <f t="shared" si="3"/>
        <v>30</v>
      </c>
      <c r="N19" s="16">
        <v>10</v>
      </c>
      <c r="O19" s="16">
        <v>8</v>
      </c>
      <c r="P19" s="16">
        <f t="shared" si="4"/>
        <v>16</v>
      </c>
      <c r="Q19" s="17">
        <f t="shared" si="5"/>
        <v>109.5</v>
      </c>
      <c r="R19" s="174"/>
      <c r="S19" s="171"/>
    </row>
    <row r="20" spans="1:19" s="121" customFormat="1" ht="15">
      <c r="A20" s="180"/>
      <c r="B20" s="33" t="s">
        <v>110</v>
      </c>
      <c r="C20" s="37" t="s">
        <v>40</v>
      </c>
      <c r="D20" s="33" t="s">
        <v>13</v>
      </c>
      <c r="E20" s="25">
        <v>10</v>
      </c>
      <c r="F20" s="12">
        <v>10</v>
      </c>
      <c r="G20" s="2">
        <f t="shared" si="0"/>
        <v>20</v>
      </c>
      <c r="H20" s="13">
        <v>4</v>
      </c>
      <c r="I20" s="2">
        <f t="shared" si="1"/>
        <v>12</v>
      </c>
      <c r="J20" s="14">
        <v>4.5</v>
      </c>
      <c r="K20" s="2">
        <f t="shared" si="2"/>
        <v>18</v>
      </c>
      <c r="L20" s="15">
        <v>5</v>
      </c>
      <c r="M20" s="2">
        <f t="shared" si="3"/>
        <v>25</v>
      </c>
      <c r="N20" s="16">
        <v>10</v>
      </c>
      <c r="O20" s="16">
        <v>8</v>
      </c>
      <c r="P20" s="16">
        <f t="shared" si="4"/>
        <v>16</v>
      </c>
      <c r="Q20" s="17">
        <f t="shared" si="5"/>
        <v>103</v>
      </c>
      <c r="R20" s="175"/>
      <c r="S20" s="172"/>
    </row>
    <row r="21" spans="1:19" ht="15">
      <c r="A21" s="169"/>
      <c r="B21" s="62" t="s">
        <v>51</v>
      </c>
      <c r="C21" s="62" t="s">
        <v>40</v>
      </c>
      <c r="D21" s="62" t="s">
        <v>13</v>
      </c>
      <c r="E21" s="114">
        <v>5.6</v>
      </c>
      <c r="F21" s="115">
        <v>10</v>
      </c>
      <c r="G21" s="116">
        <f t="shared" si="0"/>
        <v>20</v>
      </c>
      <c r="H21" s="117">
        <v>3</v>
      </c>
      <c r="I21" s="116">
        <f t="shared" si="1"/>
        <v>9</v>
      </c>
      <c r="J21" s="118">
        <v>4</v>
      </c>
      <c r="K21" s="116">
        <f t="shared" si="2"/>
        <v>16</v>
      </c>
      <c r="L21" s="119">
        <v>5</v>
      </c>
      <c r="M21" s="116">
        <f t="shared" si="3"/>
        <v>25</v>
      </c>
      <c r="N21" s="120">
        <v>10</v>
      </c>
      <c r="O21" s="120">
        <v>6</v>
      </c>
      <c r="P21" s="120">
        <f t="shared" si="4"/>
        <v>12</v>
      </c>
      <c r="Q21" s="199">
        <f t="shared" si="5"/>
        <v>91.6</v>
      </c>
      <c r="R21" s="194">
        <f>SUM(Q21:Q23)</f>
        <v>262.9</v>
      </c>
      <c r="S21" s="176">
        <f>RANK(R21,R$3:R$48,0)</f>
        <v>9</v>
      </c>
    </row>
    <row r="22" spans="1:19" ht="15">
      <c r="A22" s="169"/>
      <c r="B22" s="62" t="s">
        <v>109</v>
      </c>
      <c r="C22" s="62" t="s">
        <v>40</v>
      </c>
      <c r="D22" s="62" t="s">
        <v>13</v>
      </c>
      <c r="E22" s="114">
        <v>5.8</v>
      </c>
      <c r="F22" s="115">
        <v>10</v>
      </c>
      <c r="G22" s="116">
        <f t="shared" si="0"/>
        <v>20</v>
      </c>
      <c r="H22" s="117">
        <v>4.5</v>
      </c>
      <c r="I22" s="116">
        <f t="shared" si="1"/>
        <v>13.5</v>
      </c>
      <c r="J22" s="118">
        <v>3.5</v>
      </c>
      <c r="K22" s="116">
        <f t="shared" si="2"/>
        <v>14</v>
      </c>
      <c r="L22" s="119">
        <v>3.5</v>
      </c>
      <c r="M22" s="116">
        <f t="shared" si="3"/>
        <v>17.5</v>
      </c>
      <c r="N22" s="120">
        <v>5</v>
      </c>
      <c r="O22" s="120">
        <v>5</v>
      </c>
      <c r="P22" s="120">
        <f t="shared" si="4"/>
        <v>10</v>
      </c>
      <c r="Q22" s="199">
        <f t="shared" si="5"/>
        <v>80.8</v>
      </c>
      <c r="R22" s="195"/>
      <c r="S22" s="177"/>
    </row>
    <row r="23" spans="1:19" ht="15">
      <c r="A23" s="169"/>
      <c r="B23" s="62" t="s">
        <v>135</v>
      </c>
      <c r="C23" s="62" t="s">
        <v>136</v>
      </c>
      <c r="D23" s="62" t="s">
        <v>12</v>
      </c>
      <c r="E23" s="114">
        <v>10</v>
      </c>
      <c r="F23" s="115">
        <v>10</v>
      </c>
      <c r="G23" s="116">
        <f t="shared" si="0"/>
        <v>20</v>
      </c>
      <c r="H23" s="117">
        <v>4</v>
      </c>
      <c r="I23" s="116">
        <f t="shared" si="1"/>
        <v>12</v>
      </c>
      <c r="J23" s="118">
        <v>4.5</v>
      </c>
      <c r="K23" s="116">
        <f t="shared" si="2"/>
        <v>18</v>
      </c>
      <c r="L23" s="119">
        <v>2.5</v>
      </c>
      <c r="M23" s="116">
        <f t="shared" si="3"/>
        <v>12.5</v>
      </c>
      <c r="N23" s="120">
        <v>10</v>
      </c>
      <c r="O23" s="120">
        <v>8</v>
      </c>
      <c r="P23" s="120">
        <f t="shared" si="4"/>
        <v>16</v>
      </c>
      <c r="Q23" s="199">
        <f t="shared" si="5"/>
        <v>90.5</v>
      </c>
      <c r="R23" s="196"/>
      <c r="S23" s="178"/>
    </row>
    <row r="24" spans="1:19" s="121" customFormat="1" ht="15">
      <c r="A24" s="180"/>
      <c r="B24" s="33" t="s">
        <v>119</v>
      </c>
      <c r="C24" s="37" t="s">
        <v>41</v>
      </c>
      <c r="D24" s="33" t="s">
        <v>11</v>
      </c>
      <c r="E24" s="25">
        <v>10</v>
      </c>
      <c r="F24" s="12">
        <v>10</v>
      </c>
      <c r="G24" s="2">
        <f t="shared" si="0"/>
        <v>20</v>
      </c>
      <c r="H24" s="13">
        <v>10</v>
      </c>
      <c r="I24" s="2">
        <f t="shared" si="1"/>
        <v>30</v>
      </c>
      <c r="J24" s="14">
        <v>10</v>
      </c>
      <c r="K24" s="2">
        <f t="shared" si="2"/>
        <v>40</v>
      </c>
      <c r="L24" s="15">
        <v>8.3</v>
      </c>
      <c r="M24" s="2">
        <f t="shared" si="3"/>
        <v>41.5</v>
      </c>
      <c r="N24" s="16">
        <v>10</v>
      </c>
      <c r="O24" s="16">
        <v>6</v>
      </c>
      <c r="P24" s="16">
        <f t="shared" si="4"/>
        <v>12</v>
      </c>
      <c r="Q24" s="17">
        <f t="shared" si="5"/>
        <v>157.5</v>
      </c>
      <c r="R24" s="173">
        <f>SUM(Q24:Q26)</f>
        <v>409</v>
      </c>
      <c r="S24" s="170">
        <f>RANK(R24,R$3:R$48,0)</f>
        <v>2</v>
      </c>
    </row>
    <row r="25" spans="1:19" s="121" customFormat="1" ht="15">
      <c r="A25" s="180"/>
      <c r="B25" s="33" t="s">
        <v>128</v>
      </c>
      <c r="C25" s="37" t="s">
        <v>41</v>
      </c>
      <c r="D25" s="33" t="s">
        <v>14</v>
      </c>
      <c r="E25" s="25">
        <v>10</v>
      </c>
      <c r="F25" s="12">
        <v>10</v>
      </c>
      <c r="G25" s="2">
        <f t="shared" si="0"/>
        <v>20</v>
      </c>
      <c r="H25" s="13">
        <v>10</v>
      </c>
      <c r="I25" s="2">
        <f t="shared" si="1"/>
        <v>30</v>
      </c>
      <c r="J25" s="14">
        <v>8.5</v>
      </c>
      <c r="K25" s="2">
        <f t="shared" si="2"/>
        <v>34</v>
      </c>
      <c r="L25" s="15">
        <v>5.5</v>
      </c>
      <c r="M25" s="2">
        <f t="shared" si="3"/>
        <v>27.5</v>
      </c>
      <c r="N25" s="16">
        <v>10</v>
      </c>
      <c r="O25" s="16">
        <v>10</v>
      </c>
      <c r="P25" s="16">
        <f t="shared" si="4"/>
        <v>20</v>
      </c>
      <c r="Q25" s="17">
        <f t="shared" si="5"/>
        <v>141.5</v>
      </c>
      <c r="R25" s="174"/>
      <c r="S25" s="171"/>
    </row>
    <row r="26" spans="1:19" s="121" customFormat="1" ht="15">
      <c r="A26" s="180"/>
      <c r="B26" s="33" t="s">
        <v>105</v>
      </c>
      <c r="C26" s="37" t="s">
        <v>41</v>
      </c>
      <c r="D26" s="33" t="s">
        <v>13</v>
      </c>
      <c r="E26" s="25">
        <v>10</v>
      </c>
      <c r="F26" s="12">
        <v>10</v>
      </c>
      <c r="G26" s="2">
        <f t="shared" si="0"/>
        <v>20</v>
      </c>
      <c r="H26" s="13">
        <v>4.5</v>
      </c>
      <c r="I26" s="2">
        <f t="shared" si="1"/>
        <v>13.5</v>
      </c>
      <c r="J26" s="14">
        <v>6.5</v>
      </c>
      <c r="K26" s="2">
        <f t="shared" si="2"/>
        <v>26</v>
      </c>
      <c r="L26" s="15">
        <v>4.5</v>
      </c>
      <c r="M26" s="2">
        <f t="shared" si="3"/>
        <v>22.5</v>
      </c>
      <c r="N26" s="16">
        <v>10</v>
      </c>
      <c r="O26" s="16">
        <v>8</v>
      </c>
      <c r="P26" s="16">
        <f t="shared" si="4"/>
        <v>16</v>
      </c>
      <c r="Q26" s="17">
        <f t="shared" si="5"/>
        <v>110</v>
      </c>
      <c r="R26" s="175"/>
      <c r="S26" s="172"/>
    </row>
    <row r="27" spans="1:19" ht="15">
      <c r="A27" s="169"/>
      <c r="B27" s="62" t="s">
        <v>139</v>
      </c>
      <c r="C27" s="62" t="s">
        <v>50</v>
      </c>
      <c r="D27" s="63" t="s">
        <v>12</v>
      </c>
      <c r="E27" s="114">
        <v>10</v>
      </c>
      <c r="F27" s="115">
        <v>10</v>
      </c>
      <c r="G27" s="116">
        <f t="shared" si="0"/>
        <v>20</v>
      </c>
      <c r="H27" s="117">
        <v>10</v>
      </c>
      <c r="I27" s="116">
        <f t="shared" si="1"/>
        <v>30</v>
      </c>
      <c r="J27" s="118">
        <v>10</v>
      </c>
      <c r="K27" s="116">
        <f t="shared" si="2"/>
        <v>40</v>
      </c>
      <c r="L27" s="119">
        <v>10</v>
      </c>
      <c r="M27" s="116">
        <f t="shared" si="3"/>
        <v>50</v>
      </c>
      <c r="N27" s="120">
        <v>10</v>
      </c>
      <c r="O27" s="120">
        <v>10</v>
      </c>
      <c r="P27" s="120">
        <f t="shared" si="4"/>
        <v>20</v>
      </c>
      <c r="Q27" s="199">
        <f t="shared" si="5"/>
        <v>170</v>
      </c>
      <c r="R27" s="194">
        <f>SUM(Q27:Q29)</f>
        <v>482</v>
      </c>
      <c r="S27" s="176">
        <f>RANK(R27,R$3:R$48,0)</f>
        <v>1</v>
      </c>
    </row>
    <row r="28" spans="1:19" ht="15">
      <c r="A28" s="169"/>
      <c r="B28" s="62" t="s">
        <v>118</v>
      </c>
      <c r="C28" s="63" t="s">
        <v>50</v>
      </c>
      <c r="D28" s="63" t="s">
        <v>11</v>
      </c>
      <c r="E28" s="114">
        <v>10</v>
      </c>
      <c r="F28" s="115">
        <v>10</v>
      </c>
      <c r="G28" s="116">
        <f t="shared" si="0"/>
        <v>20</v>
      </c>
      <c r="H28" s="117">
        <v>10</v>
      </c>
      <c r="I28" s="116">
        <f t="shared" si="1"/>
        <v>30</v>
      </c>
      <c r="J28" s="118">
        <v>10</v>
      </c>
      <c r="K28" s="116">
        <f t="shared" si="2"/>
        <v>40</v>
      </c>
      <c r="L28" s="119">
        <v>8</v>
      </c>
      <c r="M28" s="116">
        <f t="shared" si="3"/>
        <v>40</v>
      </c>
      <c r="N28" s="120">
        <v>10</v>
      </c>
      <c r="O28" s="120">
        <v>8</v>
      </c>
      <c r="P28" s="120">
        <f t="shared" si="4"/>
        <v>16</v>
      </c>
      <c r="Q28" s="199">
        <f t="shared" si="5"/>
        <v>158</v>
      </c>
      <c r="R28" s="195"/>
      <c r="S28" s="177"/>
    </row>
    <row r="29" spans="1:19" ht="15">
      <c r="A29" s="169"/>
      <c r="B29" s="62" t="s">
        <v>138</v>
      </c>
      <c r="C29" s="62" t="s">
        <v>50</v>
      </c>
      <c r="D29" s="63" t="s">
        <v>12</v>
      </c>
      <c r="E29" s="114">
        <v>10</v>
      </c>
      <c r="F29" s="115">
        <v>10</v>
      </c>
      <c r="G29" s="116">
        <f t="shared" si="0"/>
        <v>20</v>
      </c>
      <c r="H29" s="117">
        <v>10</v>
      </c>
      <c r="I29" s="116">
        <f t="shared" si="1"/>
        <v>30</v>
      </c>
      <c r="J29" s="118">
        <v>8.5</v>
      </c>
      <c r="K29" s="116">
        <f t="shared" si="2"/>
        <v>34</v>
      </c>
      <c r="L29" s="119">
        <v>8</v>
      </c>
      <c r="M29" s="116">
        <f t="shared" si="3"/>
        <v>40</v>
      </c>
      <c r="N29" s="120">
        <v>10</v>
      </c>
      <c r="O29" s="120">
        <v>10</v>
      </c>
      <c r="P29" s="120">
        <f t="shared" si="4"/>
        <v>20</v>
      </c>
      <c r="Q29" s="199">
        <f t="shared" si="5"/>
        <v>154</v>
      </c>
      <c r="R29" s="196"/>
      <c r="S29" s="178"/>
    </row>
    <row r="30" spans="1:19" ht="15">
      <c r="A30" s="169"/>
      <c r="B30" s="37" t="s">
        <v>52</v>
      </c>
      <c r="C30" s="37" t="s">
        <v>43</v>
      </c>
      <c r="D30" s="131" t="s">
        <v>14</v>
      </c>
      <c r="E30" s="148">
        <v>10</v>
      </c>
      <c r="F30" s="134">
        <v>10</v>
      </c>
      <c r="G30" s="135">
        <f t="shared" si="0"/>
        <v>20</v>
      </c>
      <c r="H30" s="136">
        <v>10</v>
      </c>
      <c r="I30" s="135">
        <f t="shared" si="1"/>
        <v>30</v>
      </c>
      <c r="J30" s="137">
        <v>8.2</v>
      </c>
      <c r="K30" s="135">
        <f t="shared" si="2"/>
        <v>32.8</v>
      </c>
      <c r="L30" s="138">
        <v>6</v>
      </c>
      <c r="M30" s="135">
        <f t="shared" si="3"/>
        <v>30</v>
      </c>
      <c r="N30" s="139">
        <v>10</v>
      </c>
      <c r="O30" s="139">
        <v>10</v>
      </c>
      <c r="P30" s="139">
        <f t="shared" si="4"/>
        <v>20</v>
      </c>
      <c r="Q30" s="200">
        <f t="shared" si="5"/>
        <v>142.8</v>
      </c>
      <c r="R30" s="173">
        <f>SUM(Q30:Q32)</f>
        <v>386.3</v>
      </c>
      <c r="S30" s="169">
        <f>RANK(R30,R$3:R$48,0)</f>
        <v>4</v>
      </c>
    </row>
    <row r="31" spans="1:19" ht="15">
      <c r="A31" s="169"/>
      <c r="B31" s="37" t="s">
        <v>130</v>
      </c>
      <c r="C31" s="37" t="s">
        <v>43</v>
      </c>
      <c r="D31" s="37" t="s">
        <v>14</v>
      </c>
      <c r="E31" s="148">
        <v>10</v>
      </c>
      <c r="F31" s="134">
        <v>10</v>
      </c>
      <c r="G31" s="135">
        <f t="shared" si="0"/>
        <v>20</v>
      </c>
      <c r="H31" s="136">
        <v>8.5</v>
      </c>
      <c r="I31" s="135">
        <f t="shared" si="1"/>
        <v>25.5</v>
      </c>
      <c r="J31" s="137">
        <v>7</v>
      </c>
      <c r="K31" s="135">
        <f t="shared" si="2"/>
        <v>28</v>
      </c>
      <c r="L31" s="138">
        <v>5.4</v>
      </c>
      <c r="M31" s="135">
        <f t="shared" si="3"/>
        <v>27</v>
      </c>
      <c r="N31" s="139">
        <v>10</v>
      </c>
      <c r="O31" s="139">
        <v>5</v>
      </c>
      <c r="P31" s="139">
        <f t="shared" si="4"/>
        <v>10</v>
      </c>
      <c r="Q31" s="200">
        <f t="shared" si="5"/>
        <v>125.5</v>
      </c>
      <c r="R31" s="174"/>
      <c r="S31" s="169"/>
    </row>
    <row r="32" spans="1:19" ht="15">
      <c r="A32" s="169"/>
      <c r="B32" s="132" t="s">
        <v>121</v>
      </c>
      <c r="C32" s="132" t="s">
        <v>43</v>
      </c>
      <c r="D32" s="132" t="s">
        <v>11</v>
      </c>
      <c r="E32" s="148">
        <v>10</v>
      </c>
      <c r="F32" s="134">
        <v>10</v>
      </c>
      <c r="G32" s="135">
        <f t="shared" si="0"/>
        <v>20</v>
      </c>
      <c r="H32" s="136">
        <v>7</v>
      </c>
      <c r="I32" s="135">
        <f t="shared" si="1"/>
        <v>21</v>
      </c>
      <c r="J32" s="137">
        <v>6.5</v>
      </c>
      <c r="K32" s="135">
        <f t="shared" si="2"/>
        <v>26</v>
      </c>
      <c r="L32" s="138">
        <v>5</v>
      </c>
      <c r="M32" s="135">
        <f t="shared" si="3"/>
        <v>25</v>
      </c>
      <c r="N32" s="139">
        <v>10</v>
      </c>
      <c r="O32" s="139">
        <v>6</v>
      </c>
      <c r="P32" s="139">
        <f t="shared" si="4"/>
        <v>12</v>
      </c>
      <c r="Q32" s="200">
        <f t="shared" si="5"/>
        <v>118</v>
      </c>
      <c r="R32" s="175"/>
      <c r="S32" s="169"/>
    </row>
    <row r="33" spans="1:19" ht="15">
      <c r="A33" s="179"/>
      <c r="B33" s="113" t="s">
        <v>133</v>
      </c>
      <c r="C33" s="113" t="s">
        <v>113</v>
      </c>
      <c r="D33" s="113" t="s">
        <v>12</v>
      </c>
      <c r="E33" s="114">
        <v>9.8</v>
      </c>
      <c r="F33" s="115">
        <v>9.9</v>
      </c>
      <c r="G33" s="154">
        <f t="shared" si="0"/>
        <v>19.8</v>
      </c>
      <c r="H33" s="117">
        <v>4</v>
      </c>
      <c r="I33" s="113">
        <f t="shared" si="1"/>
        <v>12</v>
      </c>
      <c r="J33" s="118">
        <v>6</v>
      </c>
      <c r="K33" s="113">
        <f t="shared" si="2"/>
        <v>24</v>
      </c>
      <c r="L33" s="119">
        <v>4.8</v>
      </c>
      <c r="M33" s="113">
        <f t="shared" si="3"/>
        <v>24</v>
      </c>
      <c r="N33" s="120">
        <v>10</v>
      </c>
      <c r="O33" s="120">
        <v>8</v>
      </c>
      <c r="P33" s="120">
        <f t="shared" si="4"/>
        <v>16</v>
      </c>
      <c r="Q33" s="199">
        <f t="shared" si="5"/>
        <v>107.6</v>
      </c>
      <c r="R33" s="197">
        <f>SUM(Q33:Q35)</f>
        <v>300.6</v>
      </c>
      <c r="S33" s="176">
        <v>8</v>
      </c>
    </row>
    <row r="34" spans="1:19" ht="15">
      <c r="A34" s="179"/>
      <c r="B34" s="113" t="s">
        <v>132</v>
      </c>
      <c r="C34" s="113" t="s">
        <v>113</v>
      </c>
      <c r="D34" s="113" t="s">
        <v>12</v>
      </c>
      <c r="E34" s="114">
        <v>10</v>
      </c>
      <c r="F34" s="115">
        <v>10</v>
      </c>
      <c r="G34" s="154">
        <f t="shared" si="0"/>
        <v>20</v>
      </c>
      <c r="H34" s="117">
        <v>4.5</v>
      </c>
      <c r="I34" s="113">
        <f t="shared" si="1"/>
        <v>13.5</v>
      </c>
      <c r="J34" s="118">
        <v>6.5</v>
      </c>
      <c r="K34" s="113">
        <f t="shared" si="2"/>
        <v>26</v>
      </c>
      <c r="L34" s="119">
        <v>2.5</v>
      </c>
      <c r="M34" s="113">
        <f t="shared" si="3"/>
        <v>12.5</v>
      </c>
      <c r="N34" s="120">
        <v>10</v>
      </c>
      <c r="O34" s="120">
        <v>10</v>
      </c>
      <c r="P34" s="120">
        <f t="shared" si="4"/>
        <v>20</v>
      </c>
      <c r="Q34" s="199">
        <f t="shared" si="5"/>
        <v>102</v>
      </c>
      <c r="R34" s="197"/>
      <c r="S34" s="177"/>
    </row>
    <row r="35" spans="1:19" ht="15">
      <c r="A35" s="179"/>
      <c r="B35" s="113" t="s">
        <v>126</v>
      </c>
      <c r="C35" s="122" t="s">
        <v>113</v>
      </c>
      <c r="D35" s="113" t="s">
        <v>14</v>
      </c>
      <c r="E35" s="114">
        <v>9</v>
      </c>
      <c r="F35" s="115">
        <v>10</v>
      </c>
      <c r="G35" s="113">
        <f t="shared" si="0"/>
        <v>20</v>
      </c>
      <c r="H35" s="117">
        <v>4.5</v>
      </c>
      <c r="I35" s="113">
        <f t="shared" si="1"/>
        <v>13.5</v>
      </c>
      <c r="J35" s="118">
        <v>2</v>
      </c>
      <c r="K35" s="113">
        <f t="shared" si="2"/>
        <v>8</v>
      </c>
      <c r="L35" s="119">
        <v>4.5</v>
      </c>
      <c r="M35" s="113">
        <f t="shared" si="3"/>
        <v>22.5</v>
      </c>
      <c r="N35" s="120">
        <v>10</v>
      </c>
      <c r="O35" s="120">
        <v>8</v>
      </c>
      <c r="P35" s="120">
        <f t="shared" si="4"/>
        <v>16</v>
      </c>
      <c r="Q35" s="199">
        <f t="shared" si="5"/>
        <v>91</v>
      </c>
      <c r="R35" s="197"/>
      <c r="S35" s="178"/>
    </row>
    <row r="36" spans="1:2" ht="14.25">
      <c r="A36" s="150"/>
      <c r="B36" s="152"/>
    </row>
    <row r="37" spans="1:2" ht="14.25">
      <c r="A37" s="150"/>
      <c r="B37" s="153"/>
    </row>
    <row r="38" spans="1:17" ht="15">
      <c r="A38" s="150"/>
      <c r="B38" s="201" t="s">
        <v>120</v>
      </c>
      <c r="C38" s="201" t="s">
        <v>41</v>
      </c>
      <c r="D38" s="201" t="s">
        <v>11</v>
      </c>
      <c r="E38" s="148">
        <v>10</v>
      </c>
      <c r="F38" s="134">
        <v>10</v>
      </c>
      <c r="G38" s="201">
        <f>F38*2</f>
        <v>20</v>
      </c>
      <c r="H38" s="136">
        <v>4.5</v>
      </c>
      <c r="I38" s="201">
        <f>H38*3</f>
        <v>13.5</v>
      </c>
      <c r="J38" s="137">
        <v>5.8</v>
      </c>
      <c r="K38" s="201">
        <f>J38*4</f>
        <v>23.2</v>
      </c>
      <c r="L38" s="138">
        <v>5</v>
      </c>
      <c r="M38" s="201">
        <f>L38*5</f>
        <v>25</v>
      </c>
      <c r="N38" s="139">
        <v>10</v>
      </c>
      <c r="O38" s="139">
        <v>8</v>
      </c>
      <c r="P38" s="139">
        <f>O38*2</f>
        <v>16</v>
      </c>
      <c r="Q38" s="200">
        <f>E38+G38+I38+K38+M38+N38+O38</f>
        <v>109.7</v>
      </c>
    </row>
    <row r="39" spans="1:17" ht="15">
      <c r="A39" s="150"/>
      <c r="B39" s="201" t="s">
        <v>106</v>
      </c>
      <c r="C39" s="201" t="s">
        <v>41</v>
      </c>
      <c r="D39" s="201" t="s">
        <v>13</v>
      </c>
      <c r="E39" s="148">
        <v>10</v>
      </c>
      <c r="F39" s="134">
        <v>10</v>
      </c>
      <c r="G39" s="201">
        <f>F39*2</f>
        <v>20</v>
      </c>
      <c r="H39" s="136">
        <v>0</v>
      </c>
      <c r="I39" s="201">
        <f>H39*3</f>
        <v>0</v>
      </c>
      <c r="J39" s="137">
        <v>6.5</v>
      </c>
      <c r="K39" s="201">
        <f>J39*4</f>
        <v>26</v>
      </c>
      <c r="L39" s="138">
        <v>5.4</v>
      </c>
      <c r="M39" s="201">
        <f>L39*5</f>
        <v>27</v>
      </c>
      <c r="N39" s="139">
        <v>8</v>
      </c>
      <c r="O39" s="139">
        <v>6</v>
      </c>
      <c r="P39" s="139">
        <f>O39*2</f>
        <v>12</v>
      </c>
      <c r="Q39" s="200">
        <f>E39+G39+I39+K39+M39+N39+O39</f>
        <v>97</v>
      </c>
    </row>
    <row r="40" spans="1:17" ht="14.25">
      <c r="A40" s="150"/>
      <c r="B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</row>
    <row r="41" spans="1:17" ht="15">
      <c r="A41" s="150"/>
      <c r="B41" s="37" t="s">
        <v>114</v>
      </c>
      <c r="C41" s="37" t="s">
        <v>115</v>
      </c>
      <c r="D41" s="37" t="s">
        <v>11</v>
      </c>
      <c r="E41" s="203">
        <v>10</v>
      </c>
      <c r="F41" s="134">
        <v>10</v>
      </c>
      <c r="G41" s="135">
        <f>F41*2</f>
        <v>20</v>
      </c>
      <c r="H41" s="136">
        <v>4.5</v>
      </c>
      <c r="I41" s="135">
        <f>H41*3</f>
        <v>13.5</v>
      </c>
      <c r="J41" s="137">
        <v>7.5</v>
      </c>
      <c r="K41" s="135">
        <f>J41*4</f>
        <v>30</v>
      </c>
      <c r="L41" s="138">
        <v>3.8</v>
      </c>
      <c r="M41" s="135">
        <f>L41*5</f>
        <v>19</v>
      </c>
      <c r="N41" s="139">
        <v>5</v>
      </c>
      <c r="O41" s="139">
        <v>8</v>
      </c>
      <c r="P41" s="139">
        <f>O41*2</f>
        <v>16</v>
      </c>
      <c r="Q41" s="200">
        <f>E41+G41+I41+K41+M41+N41+O41</f>
        <v>105.5</v>
      </c>
    </row>
    <row r="42" spans="1:17" ht="14.25">
      <c r="A42" s="150"/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</row>
    <row r="43" spans="1:17" ht="15">
      <c r="A43" s="150"/>
      <c r="B43" s="37" t="s">
        <v>124</v>
      </c>
      <c r="C43" s="37" t="s">
        <v>125</v>
      </c>
      <c r="D43" s="37" t="s">
        <v>14</v>
      </c>
      <c r="E43" s="203">
        <v>10</v>
      </c>
      <c r="F43" s="134">
        <v>10</v>
      </c>
      <c r="G43" s="135">
        <f>F43*2</f>
        <v>20</v>
      </c>
      <c r="H43" s="136">
        <v>7.5</v>
      </c>
      <c r="I43" s="135">
        <f>H43*3</f>
        <v>22.5</v>
      </c>
      <c r="J43" s="137">
        <v>6.5</v>
      </c>
      <c r="K43" s="135">
        <f>J43*4</f>
        <v>26</v>
      </c>
      <c r="L43" s="138">
        <v>4.8</v>
      </c>
      <c r="M43" s="135">
        <f>L43*5</f>
        <v>24</v>
      </c>
      <c r="N43" s="139">
        <v>10</v>
      </c>
      <c r="O43" s="139">
        <v>8</v>
      </c>
      <c r="P43" s="139">
        <f>O43*2</f>
        <v>16</v>
      </c>
      <c r="Q43" s="200">
        <f>E43+G43+I43+K43+M43+N43+O43</f>
        <v>120.5</v>
      </c>
    </row>
    <row r="44" spans="1:17" ht="14.25">
      <c r="A44" s="150"/>
      <c r="B44" s="205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</row>
    <row r="45" spans="1:17" ht="15">
      <c r="A45" s="150"/>
      <c r="B45" s="201" t="s">
        <v>112</v>
      </c>
      <c r="C45" s="201" t="s">
        <v>113</v>
      </c>
      <c r="D45" s="201" t="s">
        <v>11</v>
      </c>
      <c r="E45" s="148">
        <v>7</v>
      </c>
      <c r="F45" s="206">
        <v>7.9</v>
      </c>
      <c r="G45" s="207">
        <f>F45*2</f>
        <v>15.8</v>
      </c>
      <c r="H45" s="208">
        <v>3.5</v>
      </c>
      <c r="I45" s="201">
        <f>H45*3</f>
        <v>10.5</v>
      </c>
      <c r="J45" s="209">
        <v>4.6</v>
      </c>
      <c r="K45" s="201">
        <f>J45*4</f>
        <v>18.4</v>
      </c>
      <c r="L45" s="210">
        <v>2</v>
      </c>
      <c r="M45" s="201">
        <f>L45*5</f>
        <v>10</v>
      </c>
      <c r="N45" s="211">
        <v>6</v>
      </c>
      <c r="O45" s="211">
        <v>5</v>
      </c>
      <c r="P45" s="211">
        <f>O45*2</f>
        <v>10</v>
      </c>
      <c r="Q45" s="200">
        <f>E45+G45+I45+K45+M45+N45+O45</f>
        <v>72.69999999999999</v>
      </c>
    </row>
    <row r="46" spans="1:17" ht="15">
      <c r="A46" s="150"/>
      <c r="B46" s="37" t="s">
        <v>137</v>
      </c>
      <c r="C46" s="37" t="s">
        <v>113</v>
      </c>
      <c r="D46" s="131" t="s">
        <v>12</v>
      </c>
      <c r="E46" s="148">
        <v>0</v>
      </c>
      <c r="F46" s="134">
        <v>0</v>
      </c>
      <c r="G46" s="135">
        <f>F46*2</f>
        <v>0</v>
      </c>
      <c r="H46" s="136">
        <v>4.5</v>
      </c>
      <c r="I46" s="135">
        <f>H46*3</f>
        <v>13.5</v>
      </c>
      <c r="J46" s="137">
        <v>0</v>
      </c>
      <c r="K46" s="135">
        <f>J46*4</f>
        <v>0</v>
      </c>
      <c r="L46" s="138">
        <v>4.8</v>
      </c>
      <c r="M46" s="135">
        <f>L46*5</f>
        <v>24</v>
      </c>
      <c r="N46" s="139">
        <v>5</v>
      </c>
      <c r="O46" s="139">
        <v>3</v>
      </c>
      <c r="P46" s="139">
        <f>O46*2</f>
        <v>6</v>
      </c>
      <c r="Q46" s="200">
        <f>E46+G46+I46+K46+M46+N46+O46</f>
        <v>45.5</v>
      </c>
    </row>
    <row r="47" spans="1:17" ht="14.25">
      <c r="A47" s="150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</row>
    <row r="48" spans="1:19" ht="15">
      <c r="A48" s="104"/>
      <c r="B48" s="132" t="s">
        <v>111</v>
      </c>
      <c r="C48" s="37" t="s">
        <v>43</v>
      </c>
      <c r="D48" s="132" t="s">
        <v>13</v>
      </c>
      <c r="E48" s="148">
        <v>5.8</v>
      </c>
      <c r="F48" s="134">
        <v>10</v>
      </c>
      <c r="G48" s="135">
        <f>F48*2</f>
        <v>20</v>
      </c>
      <c r="H48" s="136">
        <v>4.5</v>
      </c>
      <c r="I48" s="135">
        <f>H48*3</f>
        <v>13.5</v>
      </c>
      <c r="J48" s="137">
        <v>4.5</v>
      </c>
      <c r="K48" s="135">
        <f>J48*4</f>
        <v>18</v>
      </c>
      <c r="L48" s="138">
        <v>4.3</v>
      </c>
      <c r="M48" s="135">
        <f>L48*5</f>
        <v>21.5</v>
      </c>
      <c r="N48" s="139">
        <v>7</v>
      </c>
      <c r="O48" s="139">
        <v>8</v>
      </c>
      <c r="P48" s="139">
        <f>O48*2</f>
        <v>16</v>
      </c>
      <c r="Q48" s="200">
        <f>E48+G48+I48+K48+M48+N48+O48</f>
        <v>93.8</v>
      </c>
      <c r="R48" s="202"/>
      <c r="S48" s="151"/>
    </row>
    <row r="49" spans="1:19" ht="14.25">
      <c r="A49" s="150"/>
      <c r="B49" s="205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205"/>
      <c r="R49" s="202"/>
      <c r="S49" s="150"/>
    </row>
    <row r="50" spans="1:19" ht="15">
      <c r="A50" s="104"/>
      <c r="B50" s="201" t="s">
        <v>117</v>
      </c>
      <c r="C50" s="37" t="s">
        <v>50</v>
      </c>
      <c r="D50" s="37" t="s">
        <v>11</v>
      </c>
      <c r="E50" s="148">
        <v>10</v>
      </c>
      <c r="F50" s="134">
        <v>10</v>
      </c>
      <c r="G50" s="135">
        <f>F50*2</f>
        <v>20</v>
      </c>
      <c r="H50" s="136">
        <v>9</v>
      </c>
      <c r="I50" s="135">
        <f>H50*3</f>
        <v>27</v>
      </c>
      <c r="J50" s="137">
        <v>7</v>
      </c>
      <c r="K50" s="135">
        <f>J50*4</f>
        <v>28</v>
      </c>
      <c r="L50" s="138">
        <v>5.5</v>
      </c>
      <c r="M50" s="135">
        <f>L50*5</f>
        <v>27.5</v>
      </c>
      <c r="N50" s="139">
        <v>10</v>
      </c>
      <c r="O50" s="139">
        <v>8</v>
      </c>
      <c r="P50" s="139">
        <f>O50*2</f>
        <v>16</v>
      </c>
      <c r="Q50" s="200">
        <f>E50+G50+I50+K50+M50+N50+O50</f>
        <v>130.5</v>
      </c>
      <c r="R50" s="202"/>
      <c r="S50" s="150"/>
    </row>
    <row r="51" ht="14.25">
      <c r="A51" s="104"/>
    </row>
    <row r="52" ht="14.25">
      <c r="A52" s="104"/>
    </row>
    <row r="53" spans="1:3" ht="14.25">
      <c r="A53" s="104"/>
      <c r="C53" s="22"/>
    </row>
    <row r="54" spans="1:3" ht="14.25">
      <c r="A54" s="104"/>
      <c r="C54" s="22"/>
    </row>
    <row r="55" spans="1:3" ht="14.25">
      <c r="A55" s="104"/>
      <c r="C55" s="22"/>
    </row>
    <row r="56" spans="1:3" ht="14.25">
      <c r="A56" s="104"/>
      <c r="C56" s="22"/>
    </row>
    <row r="57" ht="14.25">
      <c r="C57" s="22"/>
    </row>
    <row r="67" spans="2:17" ht="15">
      <c r="B67" s="140" t="s">
        <v>107</v>
      </c>
      <c r="C67" s="140" t="s">
        <v>108</v>
      </c>
      <c r="D67" s="140" t="s">
        <v>13</v>
      </c>
      <c r="E67" s="141">
        <v>0</v>
      </c>
      <c r="F67" s="142">
        <v>0</v>
      </c>
      <c r="G67" s="143">
        <f>F67*2</f>
        <v>0</v>
      </c>
      <c r="H67" s="144">
        <v>0</v>
      </c>
      <c r="I67" s="143">
        <f>H67*3</f>
        <v>0</v>
      </c>
      <c r="J67" s="145">
        <v>0</v>
      </c>
      <c r="K67" s="143">
        <f>J67*4</f>
        <v>0</v>
      </c>
      <c r="L67" s="146">
        <v>0</v>
      </c>
      <c r="M67" s="143">
        <f>L67*5</f>
        <v>0</v>
      </c>
      <c r="N67" s="147">
        <v>0</v>
      </c>
      <c r="O67" s="147">
        <v>0</v>
      </c>
      <c r="P67" s="147">
        <f>O67*2</f>
        <v>0</v>
      </c>
      <c r="Q67" s="149">
        <f>E67+G67+I67+K67+M67+N67+O67</f>
        <v>0</v>
      </c>
    </row>
  </sheetData>
  <sheetProtection/>
  <mergeCells count="33">
    <mergeCell ref="S15:S17"/>
    <mergeCell ref="A12:A14"/>
    <mergeCell ref="S12:S14"/>
    <mergeCell ref="A3:A5"/>
    <mergeCell ref="R3:R5"/>
    <mergeCell ref="S3:S5"/>
    <mergeCell ref="A6:A8"/>
    <mergeCell ref="R6:R8"/>
    <mergeCell ref="S6:S8"/>
    <mergeCell ref="A30:A32"/>
    <mergeCell ref="A24:A26"/>
    <mergeCell ref="A27:A29"/>
    <mergeCell ref="A18:A20"/>
    <mergeCell ref="A21:A23"/>
    <mergeCell ref="R12:R14"/>
    <mergeCell ref="A15:A17"/>
    <mergeCell ref="R15:R17"/>
    <mergeCell ref="R9:R11"/>
    <mergeCell ref="R18:R20"/>
    <mergeCell ref="R21:R23"/>
    <mergeCell ref="R24:R26"/>
    <mergeCell ref="R27:R29"/>
    <mergeCell ref="R30:R32"/>
    <mergeCell ref="A9:A11"/>
    <mergeCell ref="S27:S29"/>
    <mergeCell ref="S24:S26"/>
    <mergeCell ref="S21:S23"/>
    <mergeCell ref="S18:S20"/>
    <mergeCell ref="R33:R35"/>
    <mergeCell ref="A33:A35"/>
    <mergeCell ref="S33:S35"/>
    <mergeCell ref="S9:S11"/>
    <mergeCell ref="S30:S3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F22"/>
  <sheetViews>
    <sheetView zoomScalePageLayoutView="0" workbookViewId="0" topLeftCell="A1">
      <selection activeCell="J15" sqref="J15"/>
    </sheetView>
  </sheetViews>
  <sheetFormatPr defaultColWidth="11.421875" defaultRowHeight="15"/>
  <cols>
    <col min="1" max="1" width="7.57421875" style="45" bestFit="1" customWidth="1"/>
    <col min="2" max="2" width="22.7109375" style="0" customWidth="1"/>
    <col min="3" max="3" width="25.8515625" style="0" bestFit="1" customWidth="1"/>
    <col min="4" max="4" width="4.28125" style="54" customWidth="1"/>
    <col min="5" max="5" width="29.7109375" style="0" bestFit="1" customWidth="1"/>
    <col min="6" max="6" width="6.57421875" style="0" bestFit="1" customWidth="1"/>
  </cols>
  <sheetData>
    <row r="1" ht="21">
      <c r="B1" s="10" t="s">
        <v>64</v>
      </c>
    </row>
    <row r="3" spans="2:6" ht="15" customHeight="1" thickBot="1">
      <c r="B3" s="6"/>
      <c r="C3" s="6"/>
      <c r="D3" s="19"/>
      <c r="E3" s="20" t="s">
        <v>65</v>
      </c>
      <c r="F3" s="20"/>
    </row>
    <row r="4" spans="2:5" ht="14.25">
      <c r="B4" s="72" t="s">
        <v>127</v>
      </c>
      <c r="C4" s="73" t="s">
        <v>36</v>
      </c>
      <c r="D4" s="73" t="s">
        <v>14</v>
      </c>
      <c r="E4" s="189" t="s">
        <v>59</v>
      </c>
    </row>
    <row r="5" spans="2:5" ht="14.25">
      <c r="B5" s="82" t="s">
        <v>91</v>
      </c>
      <c r="C5" s="33" t="s">
        <v>36</v>
      </c>
      <c r="D5" s="33" t="s">
        <v>12</v>
      </c>
      <c r="E5" s="190"/>
    </row>
    <row r="6" spans="2:5" ht="15" thickBot="1">
      <c r="B6" s="85" t="s">
        <v>92</v>
      </c>
      <c r="C6" s="86" t="s">
        <v>36</v>
      </c>
      <c r="D6" s="86" t="s">
        <v>12</v>
      </c>
      <c r="E6" s="191"/>
    </row>
    <row r="7" ht="15" thickBot="1"/>
    <row r="8" spans="2:5" ht="14.25">
      <c r="B8" s="110" t="s">
        <v>94</v>
      </c>
      <c r="C8" s="73" t="s">
        <v>35</v>
      </c>
      <c r="D8" s="73" t="s">
        <v>12</v>
      </c>
      <c r="E8" s="189" t="s">
        <v>60</v>
      </c>
    </row>
    <row r="9" spans="2:5" ht="14.25">
      <c r="B9" s="98" t="s">
        <v>96</v>
      </c>
      <c r="C9" s="33" t="s">
        <v>35</v>
      </c>
      <c r="D9" s="33" t="s">
        <v>12</v>
      </c>
      <c r="E9" s="190"/>
    </row>
    <row r="10" spans="2:5" ht="15" thickBot="1">
      <c r="B10" s="187" t="s">
        <v>73</v>
      </c>
      <c r="C10" s="86" t="s">
        <v>35</v>
      </c>
      <c r="D10" s="86" t="s">
        <v>13</v>
      </c>
      <c r="E10" s="191"/>
    </row>
    <row r="11" ht="15" thickBot="1"/>
    <row r="12" spans="2:5" ht="14.25">
      <c r="B12" s="110" t="s">
        <v>39</v>
      </c>
      <c r="C12" s="96" t="s">
        <v>69</v>
      </c>
      <c r="D12" s="73" t="s">
        <v>14</v>
      </c>
      <c r="E12" s="189" t="s">
        <v>61</v>
      </c>
    </row>
    <row r="13" spans="2:5" ht="14.25">
      <c r="B13" s="98" t="s">
        <v>38</v>
      </c>
      <c r="C13" s="34" t="s">
        <v>69</v>
      </c>
      <c r="D13" s="35" t="s">
        <v>11</v>
      </c>
      <c r="E13" s="190"/>
    </row>
    <row r="14" spans="2:5" ht="15" thickBot="1">
      <c r="B14" s="192" t="s">
        <v>10</v>
      </c>
      <c r="C14" s="112" t="s">
        <v>69</v>
      </c>
      <c r="D14" s="112" t="s">
        <v>14</v>
      </c>
      <c r="E14" s="191"/>
    </row>
    <row r="15" ht="15" thickBot="1"/>
    <row r="16" spans="2:5" ht="14.25">
      <c r="B16" s="72" t="s">
        <v>45</v>
      </c>
      <c r="C16" s="73" t="s">
        <v>43</v>
      </c>
      <c r="D16" s="73" t="s">
        <v>12</v>
      </c>
      <c r="E16" s="189" t="s">
        <v>62</v>
      </c>
    </row>
    <row r="17" spans="2:5" ht="14.25">
      <c r="B17" s="82" t="s">
        <v>97</v>
      </c>
      <c r="C17" s="33" t="s">
        <v>43</v>
      </c>
      <c r="D17" s="33" t="s">
        <v>12</v>
      </c>
      <c r="E17" s="190"/>
    </row>
    <row r="18" spans="2:5" ht="15" thickBot="1">
      <c r="B18" s="193" t="s">
        <v>42</v>
      </c>
      <c r="C18" s="86" t="s">
        <v>43</v>
      </c>
      <c r="D18" s="86" t="s">
        <v>14</v>
      </c>
      <c r="E18" s="191"/>
    </row>
    <row r="19" ht="15" thickBot="1"/>
    <row r="20" spans="2:5" ht="14.25">
      <c r="B20" s="110" t="s">
        <v>87</v>
      </c>
      <c r="C20" s="96" t="s">
        <v>41</v>
      </c>
      <c r="D20" s="73" t="s">
        <v>14</v>
      </c>
      <c r="E20" s="189" t="s">
        <v>63</v>
      </c>
    </row>
    <row r="21" spans="2:5" ht="14.25">
      <c r="B21" s="98" t="s">
        <v>78</v>
      </c>
      <c r="C21" s="34" t="s">
        <v>41</v>
      </c>
      <c r="D21" s="35" t="s">
        <v>11</v>
      </c>
      <c r="E21" s="190"/>
    </row>
    <row r="22" spans="2:5" ht="15" thickBot="1">
      <c r="B22" s="187" t="s">
        <v>85</v>
      </c>
      <c r="C22" s="86" t="s">
        <v>41</v>
      </c>
      <c r="D22" s="86" t="s">
        <v>14</v>
      </c>
      <c r="E22" s="191"/>
    </row>
  </sheetData>
  <sheetProtection/>
  <mergeCells count="5">
    <mergeCell ref="E4:E6"/>
    <mergeCell ref="E8:E10"/>
    <mergeCell ref="E12:E14"/>
    <mergeCell ref="E16:E18"/>
    <mergeCell ref="E20:E2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66"/>
  <sheetViews>
    <sheetView zoomScalePageLayoutView="0" workbookViewId="0" topLeftCell="A1">
      <selection activeCell="S52" sqref="S52"/>
    </sheetView>
  </sheetViews>
  <sheetFormatPr defaultColWidth="11.421875" defaultRowHeight="15"/>
  <cols>
    <col min="1" max="1" width="4.7109375" style="0" customWidth="1"/>
    <col min="2" max="2" width="21.421875" style="0" customWidth="1"/>
    <col min="3" max="3" width="22.00390625" style="0" customWidth="1"/>
    <col min="4" max="4" width="4.28125" style="0" customWidth="1"/>
    <col min="5" max="6" width="6.28125" style="0" customWidth="1"/>
    <col min="7" max="8" width="6.140625" style="0" customWidth="1"/>
    <col min="9" max="9" width="6.00390625" style="0" customWidth="1"/>
    <col min="10" max="10" width="6.140625" style="0" customWidth="1"/>
    <col min="11" max="11" width="6.421875" style="0" customWidth="1"/>
    <col min="12" max="13" width="6.28125" style="0" customWidth="1"/>
    <col min="14" max="14" width="6.421875" style="0" customWidth="1"/>
    <col min="15" max="15" width="6.28125" style="0" customWidth="1"/>
    <col min="16" max="16" width="7.7109375" style="0" customWidth="1"/>
    <col min="17" max="17" width="7.140625" style="0" customWidth="1"/>
    <col min="18" max="18" width="6.57421875" style="29" customWidth="1"/>
  </cols>
  <sheetData>
    <row r="1" ht="23.25" customHeight="1">
      <c r="A1" s="9" t="s">
        <v>32</v>
      </c>
    </row>
    <row r="2" ht="22.5" customHeight="1">
      <c r="A2" s="9" t="s">
        <v>0</v>
      </c>
    </row>
    <row r="3" ht="24.75" customHeight="1">
      <c r="A3" s="9" t="s">
        <v>66</v>
      </c>
    </row>
    <row r="4" ht="25.5" customHeight="1"/>
    <row r="5" ht="17.25" customHeight="1">
      <c r="B5" s="1" t="s">
        <v>141</v>
      </c>
    </row>
    <row r="6" spans="2:17" ht="27" customHeight="1" thickBot="1">
      <c r="B6" s="9" t="s">
        <v>8</v>
      </c>
      <c r="C6" s="11"/>
      <c r="D6" t="s">
        <v>19</v>
      </c>
      <c r="E6" s="24" t="s">
        <v>1</v>
      </c>
      <c r="F6" s="12" t="s">
        <v>3</v>
      </c>
      <c r="G6" s="2" t="s">
        <v>20</v>
      </c>
      <c r="H6" s="13" t="s">
        <v>5</v>
      </c>
      <c r="I6" s="2" t="s">
        <v>21</v>
      </c>
      <c r="J6" s="14" t="s">
        <v>2</v>
      </c>
      <c r="K6" s="2" t="s">
        <v>22</v>
      </c>
      <c r="L6" s="15" t="s">
        <v>4</v>
      </c>
      <c r="M6" s="2" t="s">
        <v>23</v>
      </c>
      <c r="N6" s="16" t="s">
        <v>16</v>
      </c>
      <c r="O6" s="16" t="s">
        <v>17</v>
      </c>
      <c r="P6" s="16" t="s">
        <v>20</v>
      </c>
      <c r="Q6" s="17" t="s">
        <v>24</v>
      </c>
    </row>
    <row r="7" spans="1:17" ht="15" customHeight="1">
      <c r="A7" s="29">
        <v>1</v>
      </c>
      <c r="B7" s="72" t="s">
        <v>73</v>
      </c>
      <c r="C7" s="73" t="s">
        <v>35</v>
      </c>
      <c r="D7" s="73" t="s">
        <v>13</v>
      </c>
      <c r="E7" s="74">
        <v>10</v>
      </c>
      <c r="F7" s="75">
        <v>10</v>
      </c>
      <c r="G7" s="76">
        <f aca="true" t="shared" si="0" ref="G7:G13">F7*2</f>
        <v>20</v>
      </c>
      <c r="H7" s="77">
        <v>8.5</v>
      </c>
      <c r="I7" s="76">
        <f aca="true" t="shared" si="1" ref="I7:I13">H7*3</f>
        <v>25.5</v>
      </c>
      <c r="J7" s="78">
        <v>7</v>
      </c>
      <c r="K7" s="76">
        <f aca="true" t="shared" si="2" ref="K7:K13">J7*4</f>
        <v>28</v>
      </c>
      <c r="L7" s="79">
        <v>6.2</v>
      </c>
      <c r="M7" s="76">
        <f aca="true" t="shared" si="3" ref="M7:M13">L7*5</f>
        <v>31</v>
      </c>
      <c r="N7" s="80">
        <v>10</v>
      </c>
      <c r="O7" s="80">
        <v>10</v>
      </c>
      <c r="P7" s="80">
        <f aca="true" t="shared" si="4" ref="P7:P13">O7*2</f>
        <v>20</v>
      </c>
      <c r="Q7" s="81">
        <f aca="true" t="shared" si="5" ref="Q7:Q13">E7+G7+I7+K7+M7+N7+O7</f>
        <v>134.5</v>
      </c>
    </row>
    <row r="8" spans="1:17" ht="15" customHeight="1">
      <c r="A8" s="29">
        <v>2</v>
      </c>
      <c r="B8" s="82" t="s">
        <v>68</v>
      </c>
      <c r="C8" s="33" t="s">
        <v>69</v>
      </c>
      <c r="D8" s="33" t="s">
        <v>13</v>
      </c>
      <c r="E8" s="25">
        <v>10</v>
      </c>
      <c r="F8" s="12">
        <v>10</v>
      </c>
      <c r="G8" s="2">
        <f t="shared" si="0"/>
        <v>20</v>
      </c>
      <c r="H8" s="13">
        <v>8.5</v>
      </c>
      <c r="I8" s="2">
        <f t="shared" si="1"/>
        <v>25.5</v>
      </c>
      <c r="J8" s="14">
        <v>4.5</v>
      </c>
      <c r="K8" s="2">
        <f t="shared" si="2"/>
        <v>18</v>
      </c>
      <c r="L8" s="15">
        <v>6.5</v>
      </c>
      <c r="M8" s="2">
        <f t="shared" si="3"/>
        <v>32.5</v>
      </c>
      <c r="N8" s="16">
        <v>10</v>
      </c>
      <c r="O8" s="16">
        <v>10</v>
      </c>
      <c r="P8" s="16">
        <f t="shared" si="4"/>
        <v>20</v>
      </c>
      <c r="Q8" s="83">
        <f t="shared" si="5"/>
        <v>126</v>
      </c>
    </row>
    <row r="9" spans="1:17" ht="15" customHeight="1">
      <c r="A9" s="29">
        <v>3</v>
      </c>
      <c r="B9" s="82" t="s">
        <v>72</v>
      </c>
      <c r="C9" s="33" t="s">
        <v>41</v>
      </c>
      <c r="D9" s="33" t="s">
        <v>13</v>
      </c>
      <c r="E9" s="25">
        <v>10</v>
      </c>
      <c r="F9" s="12">
        <v>8.2</v>
      </c>
      <c r="G9" s="2">
        <f t="shared" si="0"/>
        <v>16.4</v>
      </c>
      <c r="H9" s="13">
        <v>8.5</v>
      </c>
      <c r="I9" s="2">
        <f t="shared" si="1"/>
        <v>25.5</v>
      </c>
      <c r="J9" s="14">
        <v>4</v>
      </c>
      <c r="K9" s="2">
        <f t="shared" si="2"/>
        <v>16</v>
      </c>
      <c r="L9" s="15">
        <v>4.5</v>
      </c>
      <c r="M9" s="2">
        <f t="shared" si="3"/>
        <v>22.5</v>
      </c>
      <c r="N9" s="16">
        <v>10</v>
      </c>
      <c r="O9" s="16">
        <v>8</v>
      </c>
      <c r="P9" s="16">
        <f t="shared" si="4"/>
        <v>16</v>
      </c>
      <c r="Q9" s="83">
        <f t="shared" si="5"/>
        <v>108.4</v>
      </c>
    </row>
    <row r="10" spans="1:17" ht="15" customHeight="1">
      <c r="A10" s="29">
        <v>4</v>
      </c>
      <c r="B10" s="82" t="s">
        <v>75</v>
      </c>
      <c r="C10" s="33" t="s">
        <v>40</v>
      </c>
      <c r="D10" s="33" t="s">
        <v>13</v>
      </c>
      <c r="E10" s="25">
        <v>10</v>
      </c>
      <c r="F10" s="12">
        <v>8</v>
      </c>
      <c r="G10" s="2">
        <f t="shared" si="0"/>
        <v>16</v>
      </c>
      <c r="H10" s="13">
        <v>4</v>
      </c>
      <c r="I10" s="2">
        <f t="shared" si="1"/>
        <v>12</v>
      </c>
      <c r="J10" s="14">
        <v>3</v>
      </c>
      <c r="K10" s="2">
        <f t="shared" si="2"/>
        <v>12</v>
      </c>
      <c r="L10" s="15">
        <v>6</v>
      </c>
      <c r="M10" s="2">
        <f t="shared" si="3"/>
        <v>30</v>
      </c>
      <c r="N10" s="16">
        <v>10</v>
      </c>
      <c r="O10" s="16">
        <v>8</v>
      </c>
      <c r="P10" s="16">
        <f t="shared" si="4"/>
        <v>16</v>
      </c>
      <c r="Q10" s="83">
        <f t="shared" si="5"/>
        <v>98</v>
      </c>
    </row>
    <row r="11" spans="1:17" ht="15" customHeight="1">
      <c r="A11" s="29">
        <v>5</v>
      </c>
      <c r="B11" s="82" t="s">
        <v>70</v>
      </c>
      <c r="C11" s="33" t="s">
        <v>69</v>
      </c>
      <c r="D11" s="33" t="s">
        <v>13</v>
      </c>
      <c r="E11" s="25">
        <v>10</v>
      </c>
      <c r="F11" s="12">
        <v>8.5</v>
      </c>
      <c r="G11" s="2">
        <f t="shared" si="0"/>
        <v>17</v>
      </c>
      <c r="H11" s="13">
        <v>3</v>
      </c>
      <c r="I11" s="2">
        <f t="shared" si="1"/>
        <v>9</v>
      </c>
      <c r="J11" s="14">
        <v>4</v>
      </c>
      <c r="K11" s="2">
        <f t="shared" si="2"/>
        <v>16</v>
      </c>
      <c r="L11" s="15">
        <v>5</v>
      </c>
      <c r="M11" s="2">
        <f t="shared" si="3"/>
        <v>25</v>
      </c>
      <c r="N11" s="16">
        <v>10</v>
      </c>
      <c r="O11" s="16">
        <v>8</v>
      </c>
      <c r="P11" s="16">
        <f t="shared" si="4"/>
        <v>16</v>
      </c>
      <c r="Q11" s="83">
        <f t="shared" si="5"/>
        <v>95</v>
      </c>
    </row>
    <row r="12" spans="1:17" ht="15" customHeight="1">
      <c r="A12" s="29">
        <v>6</v>
      </c>
      <c r="B12" s="84" t="s">
        <v>74</v>
      </c>
      <c r="C12" s="33" t="s">
        <v>43</v>
      </c>
      <c r="D12" s="33" t="s">
        <v>13</v>
      </c>
      <c r="E12" s="25">
        <v>10</v>
      </c>
      <c r="F12" s="12">
        <v>7</v>
      </c>
      <c r="G12" s="2">
        <f t="shared" si="0"/>
        <v>14</v>
      </c>
      <c r="H12" s="13">
        <v>5.5</v>
      </c>
      <c r="I12" s="2">
        <f t="shared" si="1"/>
        <v>16.5</v>
      </c>
      <c r="J12" s="14">
        <v>4</v>
      </c>
      <c r="K12" s="2">
        <f t="shared" si="2"/>
        <v>16</v>
      </c>
      <c r="L12" s="15">
        <v>4</v>
      </c>
      <c r="M12" s="2">
        <f t="shared" si="3"/>
        <v>20</v>
      </c>
      <c r="N12" s="16">
        <v>10</v>
      </c>
      <c r="O12" s="16">
        <v>8</v>
      </c>
      <c r="P12" s="16">
        <f t="shared" si="4"/>
        <v>16</v>
      </c>
      <c r="Q12" s="83">
        <f t="shared" si="5"/>
        <v>94.5</v>
      </c>
    </row>
    <row r="13" spans="1:17" ht="15" customHeight="1" thickBot="1">
      <c r="A13" s="29">
        <v>7</v>
      </c>
      <c r="B13" s="85" t="s">
        <v>71</v>
      </c>
      <c r="C13" s="86" t="s">
        <v>69</v>
      </c>
      <c r="D13" s="86" t="s">
        <v>13</v>
      </c>
      <c r="E13" s="87">
        <v>10</v>
      </c>
      <c r="F13" s="88">
        <v>6.8</v>
      </c>
      <c r="G13" s="89">
        <f t="shared" si="0"/>
        <v>13.6</v>
      </c>
      <c r="H13" s="90">
        <v>3</v>
      </c>
      <c r="I13" s="89">
        <f t="shared" si="1"/>
        <v>9</v>
      </c>
      <c r="J13" s="91">
        <v>3</v>
      </c>
      <c r="K13" s="89">
        <f t="shared" si="2"/>
        <v>12</v>
      </c>
      <c r="L13" s="92">
        <v>3.5</v>
      </c>
      <c r="M13" s="89">
        <f t="shared" si="3"/>
        <v>17.5</v>
      </c>
      <c r="N13" s="93">
        <v>6</v>
      </c>
      <c r="O13" s="93">
        <v>6</v>
      </c>
      <c r="P13" s="93">
        <f t="shared" si="4"/>
        <v>12</v>
      </c>
      <c r="Q13" s="94">
        <f t="shared" si="5"/>
        <v>74.1</v>
      </c>
    </row>
    <row r="14" spans="1:16" ht="15" customHeight="1">
      <c r="A14" s="29">
        <v>8</v>
      </c>
      <c r="B14" s="33"/>
      <c r="C14" s="33"/>
      <c r="D14" s="30"/>
      <c r="E14" s="25"/>
      <c r="F14" s="12"/>
      <c r="G14" s="2"/>
      <c r="H14" s="13"/>
      <c r="I14" s="2"/>
      <c r="J14" s="14"/>
      <c r="K14" s="2"/>
      <c r="L14" s="15"/>
      <c r="M14" s="2"/>
      <c r="N14" s="16"/>
      <c r="O14" s="16"/>
      <c r="P14" s="16"/>
    </row>
    <row r="15" spans="1:16" ht="15" customHeight="1">
      <c r="A15" s="29">
        <v>9</v>
      </c>
      <c r="B15" s="33"/>
      <c r="C15" s="33"/>
      <c r="D15" s="30"/>
      <c r="E15" s="25"/>
      <c r="F15" s="12"/>
      <c r="G15" s="2"/>
      <c r="H15" s="13"/>
      <c r="I15" s="2"/>
      <c r="J15" s="14"/>
      <c r="K15" s="2"/>
      <c r="L15" s="15"/>
      <c r="M15" s="2"/>
      <c r="N15" s="16"/>
      <c r="O15" s="16"/>
      <c r="P15" s="16"/>
    </row>
    <row r="16" spans="1:16" ht="15" customHeight="1">
      <c r="A16" s="29">
        <v>10</v>
      </c>
      <c r="B16" s="33"/>
      <c r="C16" s="33"/>
      <c r="D16" s="30"/>
      <c r="E16" s="25"/>
      <c r="F16" s="12"/>
      <c r="G16" s="2"/>
      <c r="H16" s="13"/>
      <c r="I16" s="2"/>
      <c r="J16" s="14"/>
      <c r="K16" s="2"/>
      <c r="L16" s="15"/>
      <c r="M16" s="2"/>
      <c r="N16" s="16"/>
      <c r="O16" s="16"/>
      <c r="P16" s="16"/>
    </row>
    <row r="17" spans="1:16" ht="15" customHeight="1">
      <c r="A17" s="29">
        <v>11</v>
      </c>
      <c r="B17" s="5"/>
      <c r="C17" s="4"/>
      <c r="D17" s="18"/>
      <c r="E17" s="25"/>
      <c r="F17" s="12"/>
      <c r="G17" s="2"/>
      <c r="H17" s="13"/>
      <c r="I17" s="2"/>
      <c r="J17" s="14"/>
      <c r="K17" s="2"/>
      <c r="L17" s="15"/>
      <c r="M17" s="2"/>
      <c r="N17" s="16"/>
      <c r="O17" s="16"/>
      <c r="P17" s="16"/>
    </row>
    <row r="18" spans="2:16" ht="22.5" customHeight="1" thickBot="1">
      <c r="B18" s="27" t="s">
        <v>6</v>
      </c>
      <c r="C18" s="4"/>
      <c r="D18" s="18"/>
      <c r="E18" s="25"/>
      <c r="F18" s="12"/>
      <c r="G18" s="2"/>
      <c r="H18" s="13"/>
      <c r="I18" s="2"/>
      <c r="J18" s="14"/>
      <c r="K18" s="2"/>
      <c r="L18" s="15"/>
      <c r="M18" s="2"/>
      <c r="N18" s="16"/>
      <c r="O18" s="16"/>
      <c r="P18" s="16"/>
    </row>
    <row r="19" spans="1:17" ht="15" customHeight="1">
      <c r="A19" s="29">
        <v>1</v>
      </c>
      <c r="B19" s="95" t="s">
        <v>38</v>
      </c>
      <c r="C19" s="96" t="s">
        <v>69</v>
      </c>
      <c r="D19" s="97" t="s">
        <v>11</v>
      </c>
      <c r="E19" s="74">
        <v>10</v>
      </c>
      <c r="F19" s="75">
        <v>10</v>
      </c>
      <c r="G19" s="76">
        <f aca="true" t="shared" si="6" ref="G19:G26">F19*2</f>
        <v>20</v>
      </c>
      <c r="H19" s="77">
        <v>8.5</v>
      </c>
      <c r="I19" s="76">
        <f aca="true" t="shared" si="7" ref="I19:I26">H19*3</f>
        <v>25.5</v>
      </c>
      <c r="J19" s="78">
        <v>10</v>
      </c>
      <c r="K19" s="76">
        <f aca="true" t="shared" si="8" ref="K19:K26">J19*4</f>
        <v>40</v>
      </c>
      <c r="L19" s="79">
        <v>7</v>
      </c>
      <c r="M19" s="76">
        <f aca="true" t="shared" si="9" ref="M19:M26">L19*5</f>
        <v>35</v>
      </c>
      <c r="N19" s="80">
        <v>10</v>
      </c>
      <c r="O19" s="80">
        <v>10</v>
      </c>
      <c r="P19" s="80">
        <f aca="true" t="shared" si="10" ref="P19:P26">O19*2</f>
        <v>20</v>
      </c>
      <c r="Q19" s="81">
        <f aca="true" t="shared" si="11" ref="Q19:Q26">E19+G19+I19+K19+M19+N19+O19</f>
        <v>150.5</v>
      </c>
    </row>
    <row r="20" spans="1:17" ht="15" customHeight="1">
      <c r="A20" s="29">
        <v>2</v>
      </c>
      <c r="B20" s="98" t="s">
        <v>78</v>
      </c>
      <c r="C20" s="34" t="s">
        <v>41</v>
      </c>
      <c r="D20" s="35" t="s">
        <v>11</v>
      </c>
      <c r="E20" s="25">
        <v>10</v>
      </c>
      <c r="F20" s="12">
        <v>10</v>
      </c>
      <c r="G20" s="2">
        <f t="shared" si="6"/>
        <v>20</v>
      </c>
      <c r="H20" s="13">
        <v>8.5</v>
      </c>
      <c r="I20" s="2">
        <f t="shared" si="7"/>
        <v>25.5</v>
      </c>
      <c r="J20" s="14">
        <v>7</v>
      </c>
      <c r="K20" s="2">
        <f t="shared" si="8"/>
        <v>28</v>
      </c>
      <c r="L20" s="15">
        <v>7.2</v>
      </c>
      <c r="M20" s="2">
        <f t="shared" si="9"/>
        <v>36</v>
      </c>
      <c r="N20" s="16">
        <v>10</v>
      </c>
      <c r="O20" s="16">
        <v>8</v>
      </c>
      <c r="P20" s="16">
        <f t="shared" si="10"/>
        <v>16</v>
      </c>
      <c r="Q20" s="83">
        <f t="shared" si="11"/>
        <v>137.5</v>
      </c>
    </row>
    <row r="21" spans="1:17" ht="15" customHeight="1">
      <c r="A21" s="29">
        <v>3</v>
      </c>
      <c r="B21" s="84" t="s">
        <v>80</v>
      </c>
      <c r="C21" s="34" t="s">
        <v>41</v>
      </c>
      <c r="D21" s="35" t="s">
        <v>11</v>
      </c>
      <c r="E21" s="25">
        <v>10</v>
      </c>
      <c r="F21" s="12">
        <v>10</v>
      </c>
      <c r="G21" s="2">
        <f t="shared" si="6"/>
        <v>20</v>
      </c>
      <c r="H21" s="13">
        <v>8.5</v>
      </c>
      <c r="I21" s="2">
        <f t="shared" si="7"/>
        <v>25.5</v>
      </c>
      <c r="J21" s="14">
        <v>4</v>
      </c>
      <c r="K21" s="2">
        <f t="shared" si="8"/>
        <v>16</v>
      </c>
      <c r="L21" s="15">
        <v>6.5</v>
      </c>
      <c r="M21" s="2">
        <f t="shared" si="9"/>
        <v>32.5</v>
      </c>
      <c r="N21" s="16">
        <v>10</v>
      </c>
      <c r="O21" s="16">
        <v>8</v>
      </c>
      <c r="P21" s="16">
        <f t="shared" si="10"/>
        <v>16</v>
      </c>
      <c r="Q21" s="83">
        <f t="shared" si="11"/>
        <v>122</v>
      </c>
    </row>
    <row r="22" spans="1:17" ht="15" customHeight="1">
      <c r="A22" s="29">
        <v>4</v>
      </c>
      <c r="B22" s="84" t="s">
        <v>81</v>
      </c>
      <c r="C22" s="34" t="s">
        <v>41</v>
      </c>
      <c r="D22" s="38" t="s">
        <v>11</v>
      </c>
      <c r="E22" s="25">
        <v>10</v>
      </c>
      <c r="F22" s="12">
        <v>10</v>
      </c>
      <c r="G22" s="2">
        <f t="shared" si="6"/>
        <v>20</v>
      </c>
      <c r="H22" s="13">
        <v>6.3</v>
      </c>
      <c r="I22" s="2">
        <f t="shared" si="7"/>
        <v>18.9</v>
      </c>
      <c r="J22" s="14">
        <v>4</v>
      </c>
      <c r="K22" s="2">
        <f t="shared" si="8"/>
        <v>16</v>
      </c>
      <c r="L22" s="15">
        <v>6</v>
      </c>
      <c r="M22" s="2">
        <f t="shared" si="9"/>
        <v>30</v>
      </c>
      <c r="N22" s="16">
        <v>10</v>
      </c>
      <c r="O22" s="16">
        <v>8</v>
      </c>
      <c r="P22" s="16">
        <f t="shared" si="10"/>
        <v>16</v>
      </c>
      <c r="Q22" s="83">
        <f t="shared" si="11"/>
        <v>112.9</v>
      </c>
    </row>
    <row r="23" spans="1:17" ht="15" customHeight="1">
      <c r="A23" s="29">
        <v>5</v>
      </c>
      <c r="B23" s="82" t="s">
        <v>82</v>
      </c>
      <c r="C23" s="33" t="s">
        <v>40</v>
      </c>
      <c r="D23" s="33" t="s">
        <v>11</v>
      </c>
      <c r="E23" s="25">
        <v>10</v>
      </c>
      <c r="F23" s="12">
        <v>8.2</v>
      </c>
      <c r="G23" s="2">
        <f t="shared" si="6"/>
        <v>16.4</v>
      </c>
      <c r="H23" s="13">
        <v>4</v>
      </c>
      <c r="I23" s="2">
        <f t="shared" si="7"/>
        <v>12</v>
      </c>
      <c r="J23" s="14">
        <v>4</v>
      </c>
      <c r="K23" s="2">
        <f t="shared" si="8"/>
        <v>16</v>
      </c>
      <c r="L23" s="15">
        <v>6</v>
      </c>
      <c r="M23" s="2">
        <f t="shared" si="9"/>
        <v>30</v>
      </c>
      <c r="N23" s="16">
        <v>10</v>
      </c>
      <c r="O23" s="16">
        <v>6</v>
      </c>
      <c r="P23" s="16">
        <f t="shared" si="10"/>
        <v>12</v>
      </c>
      <c r="Q23" s="83">
        <f t="shared" si="11"/>
        <v>100.4</v>
      </c>
    </row>
    <row r="24" spans="1:17" ht="15" customHeight="1">
      <c r="A24" s="29">
        <v>6</v>
      </c>
      <c r="B24" s="82" t="s">
        <v>76</v>
      </c>
      <c r="C24" s="33" t="s">
        <v>77</v>
      </c>
      <c r="D24" s="33" t="s">
        <v>11</v>
      </c>
      <c r="E24" s="25">
        <v>10</v>
      </c>
      <c r="F24" s="12">
        <v>8.2</v>
      </c>
      <c r="G24" s="2">
        <f t="shared" si="6"/>
        <v>16.4</v>
      </c>
      <c r="H24" s="13">
        <v>4</v>
      </c>
      <c r="I24" s="2">
        <f t="shared" si="7"/>
        <v>12</v>
      </c>
      <c r="J24" s="14">
        <v>4</v>
      </c>
      <c r="K24" s="2">
        <f t="shared" si="8"/>
        <v>16</v>
      </c>
      <c r="L24" s="15">
        <v>5.2</v>
      </c>
      <c r="M24" s="2">
        <f t="shared" si="9"/>
        <v>26</v>
      </c>
      <c r="N24" s="16">
        <v>10</v>
      </c>
      <c r="O24" s="16">
        <v>8</v>
      </c>
      <c r="P24" s="16">
        <f t="shared" si="10"/>
        <v>16</v>
      </c>
      <c r="Q24" s="83">
        <f t="shared" si="11"/>
        <v>98.4</v>
      </c>
    </row>
    <row r="25" spans="1:17" ht="15" customHeight="1">
      <c r="A25" s="29">
        <v>7</v>
      </c>
      <c r="B25" s="84" t="s">
        <v>48</v>
      </c>
      <c r="C25" s="33" t="s">
        <v>35</v>
      </c>
      <c r="D25" s="33" t="s">
        <v>11</v>
      </c>
      <c r="E25" s="25">
        <v>7.6</v>
      </c>
      <c r="F25" s="12">
        <v>10</v>
      </c>
      <c r="G25" s="2">
        <f t="shared" si="6"/>
        <v>20</v>
      </c>
      <c r="H25" s="13">
        <v>2</v>
      </c>
      <c r="I25" s="2">
        <f t="shared" si="7"/>
        <v>6</v>
      </c>
      <c r="J25" s="14">
        <v>2.5</v>
      </c>
      <c r="K25" s="2">
        <f t="shared" si="8"/>
        <v>10</v>
      </c>
      <c r="L25" s="15">
        <v>4</v>
      </c>
      <c r="M25" s="2">
        <f t="shared" si="9"/>
        <v>20</v>
      </c>
      <c r="N25" s="16">
        <v>10</v>
      </c>
      <c r="O25" s="16">
        <v>10</v>
      </c>
      <c r="P25" s="16">
        <f t="shared" si="10"/>
        <v>20</v>
      </c>
      <c r="Q25" s="83">
        <f t="shared" si="11"/>
        <v>83.6</v>
      </c>
    </row>
    <row r="26" spans="1:17" ht="15" customHeight="1" thickBot="1">
      <c r="A26" s="29">
        <v>8</v>
      </c>
      <c r="B26" s="187" t="s">
        <v>79</v>
      </c>
      <c r="C26" s="133" t="s">
        <v>41</v>
      </c>
      <c r="D26" s="188" t="s">
        <v>11</v>
      </c>
      <c r="E26" s="87">
        <v>0</v>
      </c>
      <c r="F26" s="88">
        <v>0</v>
      </c>
      <c r="G26" s="89">
        <f t="shared" si="6"/>
        <v>0</v>
      </c>
      <c r="H26" s="90">
        <v>0</v>
      </c>
      <c r="I26" s="89">
        <f t="shared" si="7"/>
        <v>0</v>
      </c>
      <c r="J26" s="91">
        <v>0</v>
      </c>
      <c r="K26" s="89">
        <f t="shared" si="8"/>
        <v>0</v>
      </c>
      <c r="L26" s="92">
        <v>0</v>
      </c>
      <c r="M26" s="89">
        <f t="shared" si="9"/>
        <v>0</v>
      </c>
      <c r="N26" s="93">
        <v>0</v>
      </c>
      <c r="O26" s="93">
        <v>0</v>
      </c>
      <c r="P26" s="93">
        <f t="shared" si="10"/>
        <v>0</v>
      </c>
      <c r="Q26" s="94">
        <f t="shared" si="11"/>
        <v>0</v>
      </c>
    </row>
    <row r="27" spans="1:16" ht="15" customHeight="1">
      <c r="A27" s="29">
        <v>9</v>
      </c>
      <c r="B27" s="3"/>
      <c r="C27" s="4"/>
      <c r="D27" s="18"/>
      <c r="E27" s="25"/>
      <c r="F27" s="12"/>
      <c r="G27" s="2"/>
      <c r="H27" s="13"/>
      <c r="I27" s="2"/>
      <c r="J27" s="14"/>
      <c r="K27" s="2"/>
      <c r="L27" s="15"/>
      <c r="M27" s="2"/>
      <c r="N27" s="16"/>
      <c r="O27" s="16"/>
      <c r="P27" s="16"/>
    </row>
    <row r="28" spans="1:16" ht="15" customHeight="1">
      <c r="A28" s="29">
        <v>10</v>
      </c>
      <c r="B28" s="3"/>
      <c r="C28" s="4"/>
      <c r="D28" s="18"/>
      <c r="E28" s="25"/>
      <c r="F28" s="12"/>
      <c r="G28" s="2"/>
      <c r="H28" s="13"/>
      <c r="I28" s="2"/>
      <c r="J28" s="14"/>
      <c r="K28" s="2"/>
      <c r="L28" s="15"/>
      <c r="M28" s="2"/>
      <c r="N28" s="16"/>
      <c r="O28" s="16"/>
      <c r="P28" s="16"/>
    </row>
    <row r="29" spans="1:16" ht="15" customHeight="1">
      <c r="A29" s="29">
        <v>11</v>
      </c>
      <c r="B29" s="3"/>
      <c r="C29" s="4"/>
      <c r="D29" s="18"/>
      <c r="E29" s="25"/>
      <c r="F29" s="12"/>
      <c r="G29" s="2"/>
      <c r="H29" s="13"/>
      <c r="I29" s="2"/>
      <c r="J29" s="14"/>
      <c r="K29" s="2"/>
      <c r="L29" s="15"/>
      <c r="M29" s="2"/>
      <c r="N29" s="16"/>
      <c r="O29" s="16"/>
      <c r="P29" s="16"/>
    </row>
    <row r="30" spans="2:16" ht="24.75" customHeight="1" thickBot="1">
      <c r="B30" s="28" t="s">
        <v>9</v>
      </c>
      <c r="C30" s="4"/>
      <c r="D30" s="18"/>
      <c r="E30" s="25"/>
      <c r="F30" s="12"/>
      <c r="G30" s="2"/>
      <c r="H30" s="13"/>
      <c r="I30" s="2"/>
      <c r="J30" s="14"/>
      <c r="K30" s="2"/>
      <c r="L30" s="15"/>
      <c r="M30" s="2"/>
      <c r="N30" s="16"/>
      <c r="O30" s="16"/>
      <c r="P30" s="16"/>
    </row>
    <row r="31" spans="1:17" ht="15" customHeight="1">
      <c r="A31" s="29">
        <v>1</v>
      </c>
      <c r="B31" s="72" t="s">
        <v>127</v>
      </c>
      <c r="C31" s="73" t="s">
        <v>36</v>
      </c>
      <c r="D31" s="73" t="s">
        <v>14</v>
      </c>
      <c r="E31" s="74">
        <v>10</v>
      </c>
      <c r="F31" s="75">
        <v>10</v>
      </c>
      <c r="G31" s="76">
        <f aca="true" t="shared" si="12" ref="G31:G47">F31*2</f>
        <v>20</v>
      </c>
      <c r="H31" s="77">
        <v>10</v>
      </c>
      <c r="I31" s="76">
        <f aca="true" t="shared" si="13" ref="I31:I47">H31*3</f>
        <v>30</v>
      </c>
      <c r="J31" s="78">
        <v>10</v>
      </c>
      <c r="K31" s="76">
        <f aca="true" t="shared" si="14" ref="K31:K47">J31*4</f>
        <v>40</v>
      </c>
      <c r="L31" s="79">
        <v>10</v>
      </c>
      <c r="M31" s="76">
        <f aca="true" t="shared" si="15" ref="M31:M47">L31*5</f>
        <v>50</v>
      </c>
      <c r="N31" s="80">
        <v>10</v>
      </c>
      <c r="O31" s="80">
        <v>10</v>
      </c>
      <c r="P31" s="80">
        <f aca="true" t="shared" si="16" ref="P31:P47">O31*2</f>
        <v>20</v>
      </c>
      <c r="Q31" s="81">
        <f aca="true" t="shared" si="17" ref="Q31:Q47">E31+G31+I31+K31+M31+N31+O31</f>
        <v>170</v>
      </c>
    </row>
    <row r="32" spans="1:17" ht="15" customHeight="1">
      <c r="A32" s="29">
        <v>2</v>
      </c>
      <c r="B32" s="84" t="s">
        <v>87</v>
      </c>
      <c r="C32" s="34" t="s">
        <v>41</v>
      </c>
      <c r="D32" s="33" t="s">
        <v>14</v>
      </c>
      <c r="E32" s="25">
        <v>10</v>
      </c>
      <c r="F32" s="12">
        <v>10</v>
      </c>
      <c r="G32" s="2">
        <f t="shared" si="12"/>
        <v>20</v>
      </c>
      <c r="H32" s="13">
        <v>10</v>
      </c>
      <c r="I32" s="2">
        <f t="shared" si="13"/>
        <v>30</v>
      </c>
      <c r="J32" s="14">
        <v>8.5</v>
      </c>
      <c r="K32" s="2">
        <f t="shared" si="14"/>
        <v>34</v>
      </c>
      <c r="L32" s="15">
        <v>8</v>
      </c>
      <c r="M32" s="2">
        <f t="shared" si="15"/>
        <v>40</v>
      </c>
      <c r="N32" s="16">
        <v>10</v>
      </c>
      <c r="O32" s="16">
        <v>10</v>
      </c>
      <c r="P32" s="16">
        <f t="shared" si="16"/>
        <v>20</v>
      </c>
      <c r="Q32" s="83">
        <f t="shared" si="17"/>
        <v>154</v>
      </c>
    </row>
    <row r="33" spans="1:17" ht="15" customHeight="1">
      <c r="A33" s="29">
        <v>3</v>
      </c>
      <c r="B33" s="101" t="s">
        <v>39</v>
      </c>
      <c r="C33" s="42" t="s">
        <v>69</v>
      </c>
      <c r="D33" s="41" t="s">
        <v>14</v>
      </c>
      <c r="E33" s="25">
        <v>10</v>
      </c>
      <c r="F33" s="12">
        <v>10</v>
      </c>
      <c r="G33" s="2">
        <f t="shared" si="12"/>
        <v>20</v>
      </c>
      <c r="H33" s="13">
        <v>8.5</v>
      </c>
      <c r="I33" s="2">
        <f t="shared" si="13"/>
        <v>25.5</v>
      </c>
      <c r="J33" s="14">
        <v>9.9</v>
      </c>
      <c r="K33" s="2">
        <f t="shared" si="14"/>
        <v>39.6</v>
      </c>
      <c r="L33" s="15">
        <v>7.2</v>
      </c>
      <c r="M33" s="2">
        <f t="shared" si="15"/>
        <v>36</v>
      </c>
      <c r="N33" s="16">
        <v>10</v>
      </c>
      <c r="O33" s="16">
        <v>10</v>
      </c>
      <c r="P33" s="16">
        <f t="shared" si="16"/>
        <v>20</v>
      </c>
      <c r="Q33" s="83">
        <f t="shared" si="17"/>
        <v>151.1</v>
      </c>
    </row>
    <row r="34" spans="1:17" ht="15" customHeight="1">
      <c r="A34" s="29">
        <v>4</v>
      </c>
      <c r="B34" s="102" t="s">
        <v>10</v>
      </c>
      <c r="C34" s="35" t="s">
        <v>69</v>
      </c>
      <c r="D34" s="35" t="s">
        <v>14</v>
      </c>
      <c r="E34" s="25">
        <v>10</v>
      </c>
      <c r="F34" s="12">
        <v>10</v>
      </c>
      <c r="G34" s="2">
        <f t="shared" si="12"/>
        <v>20</v>
      </c>
      <c r="H34" s="13">
        <v>8.5</v>
      </c>
      <c r="I34" s="2">
        <f t="shared" si="13"/>
        <v>25.5</v>
      </c>
      <c r="J34" s="14">
        <v>7.5</v>
      </c>
      <c r="K34" s="2">
        <f t="shared" si="14"/>
        <v>30</v>
      </c>
      <c r="L34" s="15">
        <v>7</v>
      </c>
      <c r="M34" s="2">
        <f t="shared" si="15"/>
        <v>35</v>
      </c>
      <c r="N34" s="16">
        <v>10</v>
      </c>
      <c r="O34" s="16">
        <v>8</v>
      </c>
      <c r="P34" s="16">
        <f t="shared" si="16"/>
        <v>16</v>
      </c>
      <c r="Q34" s="83">
        <f t="shared" si="17"/>
        <v>138.5</v>
      </c>
    </row>
    <row r="35" spans="1:17" ht="15" customHeight="1">
      <c r="A35" s="29">
        <v>5</v>
      </c>
      <c r="B35" s="82" t="s">
        <v>37</v>
      </c>
      <c r="C35" s="33" t="s">
        <v>35</v>
      </c>
      <c r="D35" s="33" t="s">
        <v>14</v>
      </c>
      <c r="E35" s="25">
        <v>10</v>
      </c>
      <c r="F35" s="12">
        <v>10</v>
      </c>
      <c r="G35" s="2">
        <f t="shared" si="12"/>
        <v>20</v>
      </c>
      <c r="H35" s="13">
        <v>8.5</v>
      </c>
      <c r="I35" s="2">
        <f t="shared" si="13"/>
        <v>25.5</v>
      </c>
      <c r="J35" s="14">
        <v>8.5</v>
      </c>
      <c r="K35" s="2">
        <f t="shared" si="14"/>
        <v>34</v>
      </c>
      <c r="L35" s="15">
        <v>5</v>
      </c>
      <c r="M35" s="2">
        <f t="shared" si="15"/>
        <v>25</v>
      </c>
      <c r="N35" s="16">
        <v>10</v>
      </c>
      <c r="O35" s="16">
        <v>8</v>
      </c>
      <c r="P35" s="16">
        <f t="shared" si="16"/>
        <v>16</v>
      </c>
      <c r="Q35" s="83">
        <f t="shared" si="17"/>
        <v>132.5</v>
      </c>
    </row>
    <row r="36" spans="1:17" ht="15" customHeight="1">
      <c r="A36" s="29">
        <v>6</v>
      </c>
      <c r="B36" s="82" t="s">
        <v>85</v>
      </c>
      <c r="C36" s="33" t="s">
        <v>41</v>
      </c>
      <c r="D36" s="33" t="s">
        <v>14</v>
      </c>
      <c r="E36" s="25">
        <v>10</v>
      </c>
      <c r="F36" s="12">
        <v>10</v>
      </c>
      <c r="G36" s="2">
        <f t="shared" si="12"/>
        <v>20</v>
      </c>
      <c r="H36" s="13">
        <v>9.5</v>
      </c>
      <c r="I36" s="2">
        <f t="shared" si="13"/>
        <v>28.5</v>
      </c>
      <c r="J36" s="14">
        <v>7</v>
      </c>
      <c r="K36" s="2">
        <f t="shared" si="14"/>
        <v>28</v>
      </c>
      <c r="L36" s="15">
        <v>4.5</v>
      </c>
      <c r="M36" s="2">
        <f t="shared" si="15"/>
        <v>22.5</v>
      </c>
      <c r="N36" s="16">
        <v>10</v>
      </c>
      <c r="O36" s="16">
        <v>10</v>
      </c>
      <c r="P36" s="16">
        <f t="shared" si="16"/>
        <v>20</v>
      </c>
      <c r="Q36" s="83">
        <f t="shared" si="17"/>
        <v>129</v>
      </c>
    </row>
    <row r="37" spans="1:17" ht="15" customHeight="1">
      <c r="A37" s="29">
        <v>7</v>
      </c>
      <c r="B37" s="84" t="s">
        <v>88</v>
      </c>
      <c r="C37" s="34" t="s">
        <v>41</v>
      </c>
      <c r="D37" s="33" t="s">
        <v>14</v>
      </c>
      <c r="E37" s="25">
        <v>10</v>
      </c>
      <c r="F37" s="12">
        <v>9</v>
      </c>
      <c r="G37" s="2">
        <f t="shared" si="12"/>
        <v>18</v>
      </c>
      <c r="H37" s="13">
        <v>8.5</v>
      </c>
      <c r="I37" s="2">
        <f t="shared" si="13"/>
        <v>25.5</v>
      </c>
      <c r="J37" s="14">
        <v>7</v>
      </c>
      <c r="K37" s="2">
        <f t="shared" si="14"/>
        <v>28</v>
      </c>
      <c r="L37" s="15">
        <v>5.5</v>
      </c>
      <c r="M37" s="2">
        <f t="shared" si="15"/>
        <v>27.5</v>
      </c>
      <c r="N37" s="16">
        <v>10</v>
      </c>
      <c r="O37" s="16">
        <v>10</v>
      </c>
      <c r="P37" s="16">
        <f t="shared" si="16"/>
        <v>20</v>
      </c>
      <c r="Q37" s="83">
        <f t="shared" si="17"/>
        <v>129</v>
      </c>
    </row>
    <row r="38" spans="1:17" ht="15" customHeight="1">
      <c r="A38" s="29">
        <v>8</v>
      </c>
      <c r="B38" s="84" t="s">
        <v>42</v>
      </c>
      <c r="C38" s="33" t="s">
        <v>43</v>
      </c>
      <c r="D38" s="33" t="s">
        <v>14</v>
      </c>
      <c r="E38" s="25">
        <v>10</v>
      </c>
      <c r="F38" s="12">
        <v>10</v>
      </c>
      <c r="G38" s="2">
        <f t="shared" si="12"/>
        <v>20</v>
      </c>
      <c r="H38" s="13">
        <v>8.5</v>
      </c>
      <c r="I38" s="2">
        <f t="shared" si="13"/>
        <v>25.5</v>
      </c>
      <c r="J38" s="14">
        <v>4.5</v>
      </c>
      <c r="K38" s="2">
        <f t="shared" si="14"/>
        <v>18</v>
      </c>
      <c r="L38" s="15">
        <v>6.5</v>
      </c>
      <c r="M38" s="2">
        <f t="shared" si="15"/>
        <v>32.5</v>
      </c>
      <c r="N38" s="16">
        <v>10</v>
      </c>
      <c r="O38" s="16">
        <v>8</v>
      </c>
      <c r="P38" s="16">
        <f t="shared" si="16"/>
        <v>16</v>
      </c>
      <c r="Q38" s="83">
        <f t="shared" si="17"/>
        <v>124</v>
      </c>
    </row>
    <row r="39" spans="1:17" ht="15" customHeight="1">
      <c r="A39" s="29">
        <v>9</v>
      </c>
      <c r="B39" s="103" t="s">
        <v>89</v>
      </c>
      <c r="C39" s="41" t="s">
        <v>35</v>
      </c>
      <c r="D39" s="41" t="s">
        <v>140</v>
      </c>
      <c r="E39" s="25">
        <v>10</v>
      </c>
      <c r="F39" s="12">
        <v>9</v>
      </c>
      <c r="G39" s="2">
        <f t="shared" si="12"/>
        <v>18</v>
      </c>
      <c r="H39" s="13">
        <v>8.5</v>
      </c>
      <c r="I39" s="2">
        <f t="shared" si="13"/>
        <v>25.5</v>
      </c>
      <c r="J39" s="14">
        <v>4.5</v>
      </c>
      <c r="K39" s="2">
        <f t="shared" si="14"/>
        <v>18</v>
      </c>
      <c r="L39" s="15">
        <v>6</v>
      </c>
      <c r="M39" s="2">
        <f t="shared" si="15"/>
        <v>30</v>
      </c>
      <c r="N39" s="16">
        <v>10</v>
      </c>
      <c r="O39" s="16">
        <v>8</v>
      </c>
      <c r="P39" s="16">
        <f t="shared" si="16"/>
        <v>16</v>
      </c>
      <c r="Q39" s="83">
        <f t="shared" si="17"/>
        <v>119.5</v>
      </c>
    </row>
    <row r="40" spans="1:17" ht="15" customHeight="1">
      <c r="A40" s="29">
        <v>10</v>
      </c>
      <c r="B40" s="82" t="s">
        <v>83</v>
      </c>
      <c r="C40" s="33" t="s">
        <v>77</v>
      </c>
      <c r="D40" s="33" t="s">
        <v>14</v>
      </c>
      <c r="E40" s="25">
        <v>10</v>
      </c>
      <c r="F40" s="12">
        <v>10</v>
      </c>
      <c r="G40" s="2">
        <f t="shared" si="12"/>
        <v>20</v>
      </c>
      <c r="H40" s="13">
        <v>7.5</v>
      </c>
      <c r="I40" s="2">
        <f t="shared" si="13"/>
        <v>22.5</v>
      </c>
      <c r="J40" s="14">
        <v>4</v>
      </c>
      <c r="K40" s="2">
        <f t="shared" si="14"/>
        <v>16</v>
      </c>
      <c r="L40" s="15">
        <v>6</v>
      </c>
      <c r="M40" s="2">
        <f t="shared" si="15"/>
        <v>30</v>
      </c>
      <c r="N40" s="16">
        <v>10</v>
      </c>
      <c r="O40" s="16">
        <v>8</v>
      </c>
      <c r="P40" s="16">
        <f t="shared" si="16"/>
        <v>16</v>
      </c>
      <c r="Q40" s="83">
        <f t="shared" si="17"/>
        <v>116.5</v>
      </c>
    </row>
    <row r="41" spans="1:17" ht="15" customHeight="1">
      <c r="A41" s="29">
        <v>11</v>
      </c>
      <c r="B41" s="82" t="s">
        <v>90</v>
      </c>
      <c r="C41" s="33" t="s">
        <v>43</v>
      </c>
      <c r="D41" s="33" t="s">
        <v>14</v>
      </c>
      <c r="E41" s="25">
        <v>10</v>
      </c>
      <c r="F41" s="12">
        <v>9</v>
      </c>
      <c r="G41" s="2">
        <f t="shared" si="12"/>
        <v>18</v>
      </c>
      <c r="H41" s="13">
        <v>8.5</v>
      </c>
      <c r="I41" s="2">
        <f t="shared" si="13"/>
        <v>25.5</v>
      </c>
      <c r="J41" s="14">
        <v>4.5</v>
      </c>
      <c r="K41" s="2">
        <f t="shared" si="14"/>
        <v>18</v>
      </c>
      <c r="L41" s="15">
        <v>5</v>
      </c>
      <c r="M41" s="2">
        <f t="shared" si="15"/>
        <v>25</v>
      </c>
      <c r="N41" s="16">
        <v>10</v>
      </c>
      <c r="O41" s="16">
        <v>10</v>
      </c>
      <c r="P41" s="16">
        <f t="shared" si="16"/>
        <v>20</v>
      </c>
      <c r="Q41" s="83">
        <f t="shared" si="17"/>
        <v>116.5</v>
      </c>
    </row>
    <row r="42" spans="1:17" ht="15" customHeight="1">
      <c r="A42" s="29">
        <v>12</v>
      </c>
      <c r="B42" s="82" t="s">
        <v>86</v>
      </c>
      <c r="C42" s="33" t="s">
        <v>41</v>
      </c>
      <c r="D42" s="33" t="s">
        <v>14</v>
      </c>
      <c r="E42" s="25">
        <v>10</v>
      </c>
      <c r="F42" s="12">
        <v>9.9</v>
      </c>
      <c r="G42" s="2">
        <f t="shared" si="12"/>
        <v>19.8</v>
      </c>
      <c r="H42" s="13">
        <v>7.5</v>
      </c>
      <c r="I42" s="2">
        <f t="shared" si="13"/>
        <v>22.5</v>
      </c>
      <c r="J42" s="14">
        <v>4.5</v>
      </c>
      <c r="K42" s="2">
        <f t="shared" si="14"/>
        <v>18</v>
      </c>
      <c r="L42" s="15">
        <v>5.5</v>
      </c>
      <c r="M42" s="2">
        <f t="shared" si="15"/>
        <v>27.5</v>
      </c>
      <c r="N42" s="16">
        <v>10</v>
      </c>
      <c r="O42" s="16">
        <v>8</v>
      </c>
      <c r="P42" s="16">
        <f t="shared" si="16"/>
        <v>16</v>
      </c>
      <c r="Q42" s="83">
        <f t="shared" si="17"/>
        <v>115.8</v>
      </c>
    </row>
    <row r="43" spans="1:17" ht="15" customHeight="1">
      <c r="A43" s="29">
        <v>13</v>
      </c>
      <c r="B43" s="82" t="s">
        <v>44</v>
      </c>
      <c r="C43" s="33" t="s">
        <v>43</v>
      </c>
      <c r="D43" s="33" t="s">
        <v>14</v>
      </c>
      <c r="E43" s="25">
        <v>10</v>
      </c>
      <c r="F43" s="12">
        <v>7.5</v>
      </c>
      <c r="G43" s="2">
        <f t="shared" si="12"/>
        <v>15</v>
      </c>
      <c r="H43" s="13">
        <v>8.5</v>
      </c>
      <c r="I43" s="2">
        <f t="shared" si="13"/>
        <v>25.5</v>
      </c>
      <c r="J43" s="14">
        <v>4</v>
      </c>
      <c r="K43" s="2">
        <f t="shared" si="14"/>
        <v>16</v>
      </c>
      <c r="L43" s="15">
        <v>5</v>
      </c>
      <c r="M43" s="2">
        <f t="shared" si="15"/>
        <v>25</v>
      </c>
      <c r="N43" s="16">
        <v>10</v>
      </c>
      <c r="O43" s="16">
        <v>8</v>
      </c>
      <c r="P43" s="16">
        <f t="shared" si="16"/>
        <v>16</v>
      </c>
      <c r="Q43" s="83">
        <f t="shared" si="17"/>
        <v>109.5</v>
      </c>
    </row>
    <row r="44" spans="1:17" ht="15" customHeight="1">
      <c r="A44" s="29">
        <v>14</v>
      </c>
      <c r="B44" s="82" t="s">
        <v>46</v>
      </c>
      <c r="C44" s="33" t="s">
        <v>69</v>
      </c>
      <c r="D44" s="33" t="s">
        <v>14</v>
      </c>
      <c r="E44" s="25">
        <v>10</v>
      </c>
      <c r="F44" s="12">
        <v>8.5</v>
      </c>
      <c r="G44" s="2">
        <f t="shared" si="12"/>
        <v>17</v>
      </c>
      <c r="H44" s="13">
        <v>4</v>
      </c>
      <c r="I44" s="2">
        <f t="shared" si="13"/>
        <v>12</v>
      </c>
      <c r="J44" s="14">
        <v>4.5</v>
      </c>
      <c r="K44" s="2">
        <f t="shared" si="14"/>
        <v>18</v>
      </c>
      <c r="L44" s="15">
        <v>5.5</v>
      </c>
      <c r="M44" s="2">
        <f t="shared" si="15"/>
        <v>27.5</v>
      </c>
      <c r="N44" s="16">
        <v>10</v>
      </c>
      <c r="O44" s="16">
        <v>8</v>
      </c>
      <c r="P44" s="16">
        <f t="shared" si="16"/>
        <v>16</v>
      </c>
      <c r="Q44" s="83">
        <f t="shared" si="17"/>
        <v>102.5</v>
      </c>
    </row>
    <row r="45" spans="1:17" ht="15" customHeight="1">
      <c r="A45" s="29">
        <v>15</v>
      </c>
      <c r="B45" s="82" t="s">
        <v>247</v>
      </c>
      <c r="C45" s="33" t="s">
        <v>35</v>
      </c>
      <c r="D45" s="33" t="s">
        <v>14</v>
      </c>
      <c r="E45" s="25">
        <v>10</v>
      </c>
      <c r="F45" s="12">
        <v>8.5</v>
      </c>
      <c r="G45" s="2">
        <f t="shared" si="12"/>
        <v>17</v>
      </c>
      <c r="H45" s="13">
        <v>3</v>
      </c>
      <c r="I45" s="2">
        <f t="shared" si="13"/>
        <v>9</v>
      </c>
      <c r="J45" s="14">
        <v>6.5</v>
      </c>
      <c r="K45" s="2">
        <f t="shared" si="14"/>
        <v>26</v>
      </c>
      <c r="L45" s="15">
        <v>5</v>
      </c>
      <c r="M45" s="2">
        <f t="shared" si="15"/>
        <v>25</v>
      </c>
      <c r="N45" s="16">
        <v>10</v>
      </c>
      <c r="O45" s="16">
        <v>5</v>
      </c>
      <c r="P45" s="16">
        <f t="shared" si="16"/>
        <v>10</v>
      </c>
      <c r="Q45" s="83">
        <f t="shared" si="17"/>
        <v>102</v>
      </c>
    </row>
    <row r="46" spans="1:17" ht="15" customHeight="1">
      <c r="A46" s="29">
        <v>16</v>
      </c>
      <c r="B46" s="82" t="s">
        <v>84</v>
      </c>
      <c r="C46" s="33" t="s">
        <v>77</v>
      </c>
      <c r="D46" s="33" t="s">
        <v>14</v>
      </c>
      <c r="E46" s="25">
        <v>10</v>
      </c>
      <c r="F46" s="12">
        <v>9.9</v>
      </c>
      <c r="G46" s="2">
        <f t="shared" si="12"/>
        <v>19.8</v>
      </c>
      <c r="H46" s="13">
        <v>4</v>
      </c>
      <c r="I46" s="2">
        <f t="shared" si="13"/>
        <v>12</v>
      </c>
      <c r="J46" s="14">
        <v>4.5</v>
      </c>
      <c r="K46" s="2">
        <f t="shared" si="14"/>
        <v>18</v>
      </c>
      <c r="L46" s="15">
        <v>4</v>
      </c>
      <c r="M46" s="2">
        <f t="shared" si="15"/>
        <v>20</v>
      </c>
      <c r="N46" s="16">
        <v>10</v>
      </c>
      <c r="O46" s="16">
        <v>8</v>
      </c>
      <c r="P46" s="16">
        <f t="shared" si="16"/>
        <v>16</v>
      </c>
      <c r="Q46" s="83">
        <f t="shared" si="17"/>
        <v>97.8</v>
      </c>
    </row>
    <row r="47" spans="1:17" ht="15" customHeight="1" thickBot="1">
      <c r="A47" s="29">
        <v>17</v>
      </c>
      <c r="B47" s="85" t="s">
        <v>53</v>
      </c>
      <c r="C47" s="86" t="s">
        <v>69</v>
      </c>
      <c r="D47" s="86" t="s">
        <v>14</v>
      </c>
      <c r="E47" s="87">
        <v>0</v>
      </c>
      <c r="F47" s="88">
        <v>0</v>
      </c>
      <c r="G47" s="89">
        <f t="shared" si="12"/>
        <v>0</v>
      </c>
      <c r="H47" s="90">
        <v>0</v>
      </c>
      <c r="I47" s="89">
        <f t="shared" si="13"/>
        <v>0</v>
      </c>
      <c r="J47" s="91">
        <v>0</v>
      </c>
      <c r="K47" s="89">
        <f t="shared" si="14"/>
        <v>0</v>
      </c>
      <c r="L47" s="92">
        <v>0</v>
      </c>
      <c r="M47" s="89">
        <f t="shared" si="15"/>
        <v>0</v>
      </c>
      <c r="N47" s="93">
        <v>0</v>
      </c>
      <c r="O47" s="93">
        <v>0</v>
      </c>
      <c r="P47" s="93">
        <f t="shared" si="16"/>
        <v>0</v>
      </c>
      <c r="Q47" s="94">
        <f t="shared" si="17"/>
        <v>0</v>
      </c>
    </row>
    <row r="48" spans="2:18" ht="20.25" customHeight="1" thickBot="1">
      <c r="B48" s="28" t="s">
        <v>31</v>
      </c>
      <c r="C48" s="4"/>
      <c r="D48" s="18"/>
      <c r="E48" s="25"/>
      <c r="F48" s="12"/>
      <c r="G48" s="2"/>
      <c r="H48" s="13"/>
      <c r="I48" s="2"/>
      <c r="J48" s="14"/>
      <c r="K48" s="2"/>
      <c r="L48" s="15"/>
      <c r="M48" s="2"/>
      <c r="N48" s="16"/>
      <c r="O48" s="16"/>
      <c r="P48" s="16"/>
      <c r="R48" s="29" t="s">
        <v>254</v>
      </c>
    </row>
    <row r="49" spans="1:18" ht="15" customHeight="1">
      <c r="A49" s="29">
        <v>1</v>
      </c>
      <c r="B49" s="72" t="s">
        <v>91</v>
      </c>
      <c r="C49" s="73" t="s">
        <v>36</v>
      </c>
      <c r="D49" s="73" t="s">
        <v>12</v>
      </c>
      <c r="E49" s="74">
        <v>10</v>
      </c>
      <c r="F49" s="75">
        <v>10</v>
      </c>
      <c r="G49" s="76">
        <f aca="true" t="shared" si="18" ref="G49:G58">F49*2</f>
        <v>20</v>
      </c>
      <c r="H49" s="77">
        <v>10</v>
      </c>
      <c r="I49" s="76">
        <f aca="true" t="shared" si="19" ref="I49:I58">H49*3</f>
        <v>30</v>
      </c>
      <c r="J49" s="78">
        <v>10</v>
      </c>
      <c r="K49" s="76">
        <f aca="true" t="shared" si="20" ref="K49:K58">J49*4</f>
        <v>40</v>
      </c>
      <c r="L49" s="79">
        <v>10</v>
      </c>
      <c r="M49" s="76">
        <f aca="true" t="shared" si="21" ref="M49:M58">L49*5</f>
        <v>50</v>
      </c>
      <c r="N49" s="80">
        <v>10</v>
      </c>
      <c r="O49" s="80">
        <v>10</v>
      </c>
      <c r="P49" s="80">
        <f aca="true" t="shared" si="22" ref="P49:P58">O49*2</f>
        <v>20</v>
      </c>
      <c r="Q49" s="81">
        <f aca="true" t="shared" si="23" ref="Q49:Q58">E49+G49+I49+K49+M49+N49+O49</f>
        <v>170</v>
      </c>
      <c r="R49" s="29">
        <v>1</v>
      </c>
    </row>
    <row r="50" spans="1:18" ht="15" customHeight="1">
      <c r="A50" s="29">
        <v>2</v>
      </c>
      <c r="B50" s="82" t="s">
        <v>92</v>
      </c>
      <c r="C50" s="33" t="s">
        <v>36</v>
      </c>
      <c r="D50" s="33" t="s">
        <v>12</v>
      </c>
      <c r="E50" s="25">
        <v>10</v>
      </c>
      <c r="F50" s="12">
        <v>10</v>
      </c>
      <c r="G50" s="2">
        <f t="shared" si="18"/>
        <v>20</v>
      </c>
      <c r="H50" s="13">
        <v>10</v>
      </c>
      <c r="I50" s="2">
        <f t="shared" si="19"/>
        <v>30</v>
      </c>
      <c r="J50" s="14">
        <v>10</v>
      </c>
      <c r="K50" s="2">
        <f t="shared" si="20"/>
        <v>40</v>
      </c>
      <c r="L50" s="15">
        <v>10</v>
      </c>
      <c r="M50" s="2">
        <f t="shared" si="21"/>
        <v>50</v>
      </c>
      <c r="N50" s="16">
        <v>10</v>
      </c>
      <c r="O50" s="16">
        <v>10</v>
      </c>
      <c r="P50" s="16">
        <f t="shared" si="22"/>
        <v>20</v>
      </c>
      <c r="Q50" s="83">
        <f t="shared" si="23"/>
        <v>170</v>
      </c>
      <c r="R50" s="29">
        <v>2</v>
      </c>
    </row>
    <row r="51" spans="1:18" ht="15" customHeight="1">
      <c r="A51" s="29">
        <v>3</v>
      </c>
      <c r="B51" s="82" t="s">
        <v>94</v>
      </c>
      <c r="C51" s="33" t="s">
        <v>35</v>
      </c>
      <c r="D51" s="33" t="s">
        <v>12</v>
      </c>
      <c r="E51" s="25">
        <v>10</v>
      </c>
      <c r="F51" s="12">
        <v>10</v>
      </c>
      <c r="G51" s="2">
        <f t="shared" si="18"/>
        <v>20</v>
      </c>
      <c r="H51" s="13">
        <v>10</v>
      </c>
      <c r="I51" s="2">
        <f t="shared" si="19"/>
        <v>30</v>
      </c>
      <c r="J51" s="14">
        <v>10</v>
      </c>
      <c r="K51" s="2">
        <f t="shared" si="20"/>
        <v>40</v>
      </c>
      <c r="L51" s="15">
        <v>10</v>
      </c>
      <c r="M51" s="2">
        <f t="shared" si="21"/>
        <v>50</v>
      </c>
      <c r="N51" s="16">
        <v>10</v>
      </c>
      <c r="O51" s="16">
        <v>10</v>
      </c>
      <c r="P51" s="16">
        <f t="shared" si="22"/>
        <v>20</v>
      </c>
      <c r="Q51" s="83">
        <f t="shared" si="23"/>
        <v>170</v>
      </c>
      <c r="R51" s="29">
        <v>3</v>
      </c>
    </row>
    <row r="52" spans="1:18" ht="15" customHeight="1">
      <c r="A52" s="29">
        <v>4</v>
      </c>
      <c r="B52" s="82" t="s">
        <v>45</v>
      </c>
      <c r="C52" s="33" t="s">
        <v>43</v>
      </c>
      <c r="D52" s="33" t="s">
        <v>12</v>
      </c>
      <c r="E52" s="25">
        <v>10</v>
      </c>
      <c r="F52" s="12">
        <v>10</v>
      </c>
      <c r="G52" s="2">
        <f t="shared" si="18"/>
        <v>20</v>
      </c>
      <c r="H52" s="13">
        <v>10</v>
      </c>
      <c r="I52" s="2">
        <f t="shared" si="19"/>
        <v>30</v>
      </c>
      <c r="J52" s="14">
        <v>10</v>
      </c>
      <c r="K52" s="2">
        <f t="shared" si="20"/>
        <v>40</v>
      </c>
      <c r="L52" s="15">
        <v>10</v>
      </c>
      <c r="M52" s="2">
        <f t="shared" si="21"/>
        <v>50</v>
      </c>
      <c r="N52" s="16">
        <v>10</v>
      </c>
      <c r="O52" s="16">
        <v>10</v>
      </c>
      <c r="P52" s="16">
        <f t="shared" si="22"/>
        <v>20</v>
      </c>
      <c r="Q52" s="83">
        <f t="shared" si="23"/>
        <v>170</v>
      </c>
      <c r="R52" s="29">
        <v>4</v>
      </c>
    </row>
    <row r="53" spans="1:17" ht="15" customHeight="1">
      <c r="A53" s="29">
        <v>5</v>
      </c>
      <c r="B53" s="82" t="s">
        <v>97</v>
      </c>
      <c r="C53" s="33" t="s">
        <v>43</v>
      </c>
      <c r="D53" s="33" t="s">
        <v>12</v>
      </c>
      <c r="E53" s="25">
        <v>10</v>
      </c>
      <c r="F53" s="12">
        <v>10</v>
      </c>
      <c r="G53" s="2">
        <f t="shared" si="18"/>
        <v>20</v>
      </c>
      <c r="H53" s="13">
        <v>8.5</v>
      </c>
      <c r="I53" s="2">
        <f t="shared" si="19"/>
        <v>25.5</v>
      </c>
      <c r="J53" s="14">
        <v>8.5</v>
      </c>
      <c r="K53" s="2">
        <f t="shared" si="20"/>
        <v>34</v>
      </c>
      <c r="L53" s="15">
        <v>7.2</v>
      </c>
      <c r="M53" s="2">
        <f t="shared" si="21"/>
        <v>36</v>
      </c>
      <c r="N53" s="16">
        <v>10</v>
      </c>
      <c r="O53" s="16">
        <v>10</v>
      </c>
      <c r="P53" s="16">
        <f t="shared" si="22"/>
        <v>20</v>
      </c>
      <c r="Q53" s="83">
        <f t="shared" si="23"/>
        <v>145.5</v>
      </c>
    </row>
    <row r="54" spans="1:17" ht="15" customHeight="1">
      <c r="A54" s="29">
        <v>6</v>
      </c>
      <c r="B54" s="82" t="s">
        <v>96</v>
      </c>
      <c r="C54" s="33" t="s">
        <v>35</v>
      </c>
      <c r="D54" s="33" t="s">
        <v>12</v>
      </c>
      <c r="E54" s="25">
        <v>10</v>
      </c>
      <c r="F54" s="12">
        <v>10</v>
      </c>
      <c r="G54" s="2">
        <f t="shared" si="18"/>
        <v>20</v>
      </c>
      <c r="H54" s="13">
        <v>8.5</v>
      </c>
      <c r="I54" s="2">
        <f t="shared" si="19"/>
        <v>25.5</v>
      </c>
      <c r="J54" s="14">
        <v>8.5</v>
      </c>
      <c r="K54" s="2">
        <f t="shared" si="20"/>
        <v>34</v>
      </c>
      <c r="L54" s="15">
        <v>6.2</v>
      </c>
      <c r="M54" s="2">
        <f t="shared" si="21"/>
        <v>31</v>
      </c>
      <c r="N54" s="16">
        <v>10</v>
      </c>
      <c r="O54" s="16">
        <v>10</v>
      </c>
      <c r="P54" s="16">
        <f t="shared" si="22"/>
        <v>20</v>
      </c>
      <c r="Q54" s="83">
        <f t="shared" si="23"/>
        <v>140.5</v>
      </c>
    </row>
    <row r="55" spans="1:17" ht="15" customHeight="1">
      <c r="A55" s="29">
        <v>7</v>
      </c>
      <c r="B55" s="82" t="s">
        <v>47</v>
      </c>
      <c r="C55" s="33" t="s">
        <v>69</v>
      </c>
      <c r="D55" s="33" t="s">
        <v>12</v>
      </c>
      <c r="E55" s="25">
        <v>10</v>
      </c>
      <c r="F55" s="12">
        <v>10</v>
      </c>
      <c r="G55" s="2">
        <f t="shared" si="18"/>
        <v>20</v>
      </c>
      <c r="H55" s="13">
        <v>9</v>
      </c>
      <c r="I55" s="2">
        <f t="shared" si="19"/>
        <v>27</v>
      </c>
      <c r="J55" s="14">
        <v>8.5</v>
      </c>
      <c r="K55" s="2">
        <f t="shared" si="20"/>
        <v>34</v>
      </c>
      <c r="L55" s="15">
        <v>5.5</v>
      </c>
      <c r="M55" s="2">
        <f t="shared" si="21"/>
        <v>27.5</v>
      </c>
      <c r="N55" s="16">
        <v>10</v>
      </c>
      <c r="O55" s="16">
        <v>10</v>
      </c>
      <c r="P55" s="16">
        <f t="shared" si="22"/>
        <v>20</v>
      </c>
      <c r="Q55" s="83">
        <f t="shared" si="23"/>
        <v>138.5</v>
      </c>
    </row>
    <row r="56" spans="1:17" ht="15" customHeight="1">
      <c r="A56" s="29">
        <v>8</v>
      </c>
      <c r="B56" s="82" t="s">
        <v>93</v>
      </c>
      <c r="C56" s="33" t="s">
        <v>35</v>
      </c>
      <c r="D56" s="33" t="s">
        <v>12</v>
      </c>
      <c r="E56" s="25">
        <v>10</v>
      </c>
      <c r="F56" s="12">
        <v>10</v>
      </c>
      <c r="G56" s="2">
        <f t="shared" si="18"/>
        <v>20</v>
      </c>
      <c r="H56" s="13">
        <v>9</v>
      </c>
      <c r="I56" s="2">
        <f t="shared" si="19"/>
        <v>27</v>
      </c>
      <c r="J56" s="14">
        <v>5</v>
      </c>
      <c r="K56" s="2">
        <f t="shared" si="20"/>
        <v>20</v>
      </c>
      <c r="L56" s="15">
        <v>8</v>
      </c>
      <c r="M56" s="2">
        <f t="shared" si="21"/>
        <v>40</v>
      </c>
      <c r="N56" s="16">
        <v>10</v>
      </c>
      <c r="O56" s="16">
        <v>10</v>
      </c>
      <c r="P56" s="16">
        <f t="shared" si="22"/>
        <v>20</v>
      </c>
      <c r="Q56" s="83">
        <f t="shared" si="23"/>
        <v>137</v>
      </c>
    </row>
    <row r="57" spans="1:17" ht="15" customHeight="1">
      <c r="A57" s="29">
        <v>9</v>
      </c>
      <c r="B57" s="84" t="s">
        <v>7</v>
      </c>
      <c r="C57" s="33" t="s">
        <v>40</v>
      </c>
      <c r="D57" s="33" t="s">
        <v>12</v>
      </c>
      <c r="E57" s="25">
        <v>10</v>
      </c>
      <c r="F57" s="12">
        <v>8.5</v>
      </c>
      <c r="G57" s="2">
        <f t="shared" si="18"/>
        <v>17</v>
      </c>
      <c r="H57" s="13">
        <v>8.5</v>
      </c>
      <c r="I57" s="2">
        <f t="shared" si="19"/>
        <v>25.5</v>
      </c>
      <c r="J57" s="14">
        <v>4.5</v>
      </c>
      <c r="K57" s="2">
        <f t="shared" si="20"/>
        <v>18</v>
      </c>
      <c r="L57" s="15">
        <v>5</v>
      </c>
      <c r="M57" s="2">
        <f t="shared" si="21"/>
        <v>25</v>
      </c>
      <c r="N57" s="16">
        <v>10</v>
      </c>
      <c r="O57" s="16">
        <v>8</v>
      </c>
      <c r="P57" s="16">
        <f t="shared" si="22"/>
        <v>16</v>
      </c>
      <c r="Q57" s="83">
        <f t="shared" si="23"/>
        <v>113.5</v>
      </c>
    </row>
    <row r="58" spans="1:17" ht="15" customHeight="1" thickBot="1">
      <c r="A58" s="29">
        <v>10</v>
      </c>
      <c r="B58" s="85" t="s">
        <v>95</v>
      </c>
      <c r="C58" s="86" t="s">
        <v>35</v>
      </c>
      <c r="D58" s="86" t="s">
        <v>12</v>
      </c>
      <c r="E58" s="87">
        <v>10</v>
      </c>
      <c r="F58" s="88">
        <v>9.5</v>
      </c>
      <c r="G58" s="89">
        <f t="shared" si="18"/>
        <v>19</v>
      </c>
      <c r="H58" s="90">
        <v>4</v>
      </c>
      <c r="I58" s="89">
        <f t="shared" si="19"/>
        <v>12</v>
      </c>
      <c r="J58" s="91">
        <v>4.5</v>
      </c>
      <c r="K58" s="89">
        <f t="shared" si="20"/>
        <v>18</v>
      </c>
      <c r="L58" s="92">
        <v>4</v>
      </c>
      <c r="M58" s="89">
        <f t="shared" si="21"/>
        <v>20</v>
      </c>
      <c r="N58" s="93">
        <v>10</v>
      </c>
      <c r="O58" s="93">
        <v>8</v>
      </c>
      <c r="P58" s="93">
        <f t="shared" si="22"/>
        <v>16</v>
      </c>
      <c r="Q58" s="94">
        <f t="shared" si="23"/>
        <v>97</v>
      </c>
    </row>
    <row r="59" spans="1:16" ht="15" customHeight="1">
      <c r="A59" s="29">
        <v>11</v>
      </c>
      <c r="B59" s="33"/>
      <c r="C59" s="34"/>
      <c r="D59" s="35"/>
      <c r="E59" s="25"/>
      <c r="F59" s="12"/>
      <c r="G59" s="2"/>
      <c r="H59" s="13"/>
      <c r="I59" s="2"/>
      <c r="J59" s="14"/>
      <c r="K59" s="2"/>
      <c r="L59" s="15"/>
      <c r="M59" s="2"/>
      <c r="N59" s="16"/>
      <c r="O59" s="16"/>
      <c r="P59" s="16"/>
    </row>
    <row r="60" spans="1:16" ht="15" customHeight="1">
      <c r="A60" s="29">
        <v>12</v>
      </c>
      <c r="B60" s="33"/>
      <c r="C60" s="33"/>
      <c r="D60" s="33"/>
      <c r="E60" s="25"/>
      <c r="F60" s="12"/>
      <c r="G60" s="2"/>
      <c r="H60" s="13"/>
      <c r="I60" s="2"/>
      <c r="J60" s="14"/>
      <c r="K60" s="2"/>
      <c r="L60" s="15"/>
      <c r="M60" s="2"/>
      <c r="N60" s="16"/>
      <c r="O60" s="16"/>
      <c r="P60" s="16"/>
    </row>
    <row r="61" spans="1:16" ht="14.25">
      <c r="A61" s="29">
        <v>13</v>
      </c>
      <c r="B61" s="33"/>
      <c r="C61" s="35"/>
      <c r="D61" s="35"/>
      <c r="E61" s="25"/>
      <c r="F61" s="12"/>
      <c r="G61" s="2"/>
      <c r="H61" s="13"/>
      <c r="I61" s="2"/>
      <c r="J61" s="14"/>
      <c r="K61" s="2"/>
      <c r="L61" s="15"/>
      <c r="M61" s="2"/>
      <c r="N61" s="16"/>
      <c r="O61" s="16"/>
      <c r="P61" s="16"/>
    </row>
    <row r="62" spans="1:16" ht="14.25">
      <c r="A62" s="29">
        <v>14</v>
      </c>
      <c r="B62" s="33"/>
      <c r="C62" s="33"/>
      <c r="D62" s="33"/>
      <c r="E62" s="25"/>
      <c r="F62" s="12"/>
      <c r="G62" s="2"/>
      <c r="H62" s="13"/>
      <c r="I62" s="2"/>
      <c r="J62" s="14"/>
      <c r="K62" s="2"/>
      <c r="L62" s="15"/>
      <c r="M62" s="2"/>
      <c r="N62" s="16"/>
      <c r="O62" s="16"/>
      <c r="P62" s="16"/>
    </row>
    <row r="63" spans="1:16" ht="14.25">
      <c r="A63" s="29">
        <v>15</v>
      </c>
      <c r="B63" s="33"/>
      <c r="C63" s="33"/>
      <c r="D63" s="33"/>
      <c r="E63" s="25"/>
      <c r="F63" s="12"/>
      <c r="G63" s="2"/>
      <c r="H63" s="13"/>
      <c r="I63" s="2"/>
      <c r="J63" s="14"/>
      <c r="K63" s="2"/>
      <c r="L63" s="15"/>
      <c r="M63" s="2"/>
      <c r="N63" s="16"/>
      <c r="O63" s="16"/>
      <c r="P63" s="16"/>
    </row>
    <row r="64" spans="1:16" ht="14.25">
      <c r="A64" s="29">
        <v>16</v>
      </c>
      <c r="B64" s="36"/>
      <c r="C64" s="34"/>
      <c r="D64" s="35"/>
      <c r="E64" s="25"/>
      <c r="F64" s="12"/>
      <c r="G64" s="2"/>
      <c r="H64" s="13"/>
      <c r="I64" s="2"/>
      <c r="J64" s="14"/>
      <c r="K64" s="2"/>
      <c r="L64" s="15"/>
      <c r="M64" s="2"/>
      <c r="N64" s="16"/>
      <c r="O64" s="16"/>
      <c r="P64" s="16"/>
    </row>
    <row r="65" spans="1:16" ht="14.25">
      <c r="A65" s="29">
        <v>17</v>
      </c>
      <c r="B65" s="33"/>
      <c r="C65" s="33"/>
      <c r="D65" s="33"/>
      <c r="E65" s="25"/>
      <c r="F65" s="12"/>
      <c r="G65" s="2"/>
      <c r="H65" s="13"/>
      <c r="I65" s="2"/>
      <c r="J65" s="14"/>
      <c r="K65" s="2"/>
      <c r="L65" s="15"/>
      <c r="M65" s="2"/>
      <c r="N65" s="16"/>
      <c r="O65" s="16"/>
      <c r="P65" s="16"/>
    </row>
    <row r="66" spans="1:16" ht="14.25">
      <c r="A66" s="29">
        <v>18</v>
      </c>
      <c r="B66" s="44"/>
      <c r="C66" s="33"/>
      <c r="D66" s="33"/>
      <c r="E66" s="25"/>
      <c r="F66" s="12"/>
      <c r="G66" s="2"/>
      <c r="H66" s="13"/>
      <c r="I66" s="2"/>
      <c r="J66" s="14"/>
      <c r="K66" s="2"/>
      <c r="L66" s="15"/>
      <c r="M66" s="2"/>
      <c r="N66" s="16"/>
      <c r="O66" s="16"/>
      <c r="P66" s="1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Q63"/>
  <sheetViews>
    <sheetView tabSelected="1" zoomScalePageLayoutView="0" workbookViewId="0" topLeftCell="A1">
      <selection activeCell="T11" sqref="T11"/>
    </sheetView>
  </sheetViews>
  <sheetFormatPr defaultColWidth="11.421875" defaultRowHeight="15"/>
  <cols>
    <col min="1" max="1" width="4.7109375" style="0" customWidth="1"/>
    <col min="2" max="2" width="25.7109375" style="0" customWidth="1"/>
    <col min="3" max="3" width="22.00390625" style="0" customWidth="1"/>
    <col min="4" max="4" width="4.28125" style="0" customWidth="1"/>
    <col min="5" max="6" width="6.28125" style="0" customWidth="1"/>
    <col min="7" max="8" width="6.140625" style="0" customWidth="1"/>
    <col min="9" max="9" width="6.00390625" style="0" customWidth="1"/>
    <col min="10" max="10" width="6.140625" style="0" customWidth="1"/>
    <col min="11" max="11" width="6.421875" style="0" customWidth="1"/>
    <col min="12" max="13" width="6.28125" style="0" customWidth="1"/>
    <col min="14" max="14" width="6.421875" style="0" customWidth="1"/>
    <col min="15" max="15" width="6.28125" style="0" customWidth="1"/>
    <col min="16" max="16" width="7.7109375" style="0" customWidth="1"/>
    <col min="17" max="17" width="7.140625" style="0" customWidth="1"/>
  </cols>
  <sheetData>
    <row r="1" ht="23.25" customHeight="1">
      <c r="A1" s="9" t="s">
        <v>32</v>
      </c>
    </row>
    <row r="2" ht="22.5" customHeight="1">
      <c r="A2" s="9" t="s">
        <v>0</v>
      </c>
    </row>
    <row r="3" ht="24.75" customHeight="1">
      <c r="A3" s="9" t="s">
        <v>66</v>
      </c>
    </row>
    <row r="4" ht="25.5" customHeight="1"/>
    <row r="5" ht="17.25" customHeight="1">
      <c r="B5" s="1" t="s">
        <v>25</v>
      </c>
    </row>
    <row r="6" spans="2:17" ht="27" customHeight="1" thickBot="1">
      <c r="B6" s="9" t="s">
        <v>8</v>
      </c>
      <c r="C6" s="11"/>
      <c r="D6" t="s">
        <v>19</v>
      </c>
      <c r="E6" s="185" t="s">
        <v>1</v>
      </c>
      <c r="F6" s="66" t="s">
        <v>3</v>
      </c>
      <c r="G6" s="39" t="s">
        <v>20</v>
      </c>
      <c r="H6" s="67" t="s">
        <v>5</v>
      </c>
      <c r="I6" s="39" t="s">
        <v>21</v>
      </c>
      <c r="J6" s="68" t="s">
        <v>2</v>
      </c>
      <c r="K6" s="39" t="s">
        <v>22</v>
      </c>
      <c r="L6" s="69" t="s">
        <v>4</v>
      </c>
      <c r="M6" s="39" t="s">
        <v>23</v>
      </c>
      <c r="N6" s="70" t="s">
        <v>16</v>
      </c>
      <c r="O6" s="70" t="s">
        <v>17</v>
      </c>
      <c r="P6" s="70" t="s">
        <v>20</v>
      </c>
      <c r="Q6" s="71" t="s">
        <v>24</v>
      </c>
    </row>
    <row r="7" spans="1:17" ht="15" customHeight="1">
      <c r="A7" s="29">
        <v>1</v>
      </c>
      <c r="B7" s="72" t="s">
        <v>98</v>
      </c>
      <c r="C7" s="105" t="s">
        <v>69</v>
      </c>
      <c r="D7" s="106" t="s">
        <v>13</v>
      </c>
      <c r="E7" s="74">
        <v>10</v>
      </c>
      <c r="F7" s="75">
        <v>10</v>
      </c>
      <c r="G7" s="76">
        <f aca="true" t="shared" si="0" ref="G7:G21">F7*2</f>
        <v>20</v>
      </c>
      <c r="H7" s="77">
        <v>10</v>
      </c>
      <c r="I7" s="76">
        <f aca="true" t="shared" si="1" ref="I7:I21">H7*3</f>
        <v>30</v>
      </c>
      <c r="J7" s="78">
        <v>8.5</v>
      </c>
      <c r="K7" s="76">
        <f aca="true" t="shared" si="2" ref="K7:K21">J7*4</f>
        <v>34</v>
      </c>
      <c r="L7" s="79">
        <v>8</v>
      </c>
      <c r="M7" s="76">
        <f aca="true" t="shared" si="3" ref="M7:M21">L7*5</f>
        <v>40</v>
      </c>
      <c r="N7" s="80">
        <v>10</v>
      </c>
      <c r="O7" s="80">
        <v>8</v>
      </c>
      <c r="P7" s="80">
        <f aca="true" t="shared" si="4" ref="P7:P21">O7*2</f>
        <v>16</v>
      </c>
      <c r="Q7" s="81">
        <f aca="true" t="shared" si="5" ref="Q7:Q21">E7+G7+I7+K7+M7+N7+O7</f>
        <v>152</v>
      </c>
    </row>
    <row r="8" spans="1:17" ht="15" customHeight="1">
      <c r="A8" s="29">
        <v>2</v>
      </c>
      <c r="B8" s="107" t="s">
        <v>102</v>
      </c>
      <c r="C8" s="33" t="s">
        <v>77</v>
      </c>
      <c r="D8" s="40" t="s">
        <v>13</v>
      </c>
      <c r="E8" s="25">
        <v>10</v>
      </c>
      <c r="F8" s="12">
        <v>10</v>
      </c>
      <c r="G8" s="2">
        <f t="shared" si="0"/>
        <v>20</v>
      </c>
      <c r="H8" s="13">
        <v>10</v>
      </c>
      <c r="I8" s="2">
        <f t="shared" si="1"/>
        <v>30</v>
      </c>
      <c r="J8" s="14">
        <v>6</v>
      </c>
      <c r="K8" s="2">
        <f t="shared" si="2"/>
        <v>24</v>
      </c>
      <c r="L8" s="15">
        <v>5.4</v>
      </c>
      <c r="M8" s="2">
        <f t="shared" si="3"/>
        <v>27</v>
      </c>
      <c r="N8" s="16">
        <v>10</v>
      </c>
      <c r="O8" s="16">
        <v>8</v>
      </c>
      <c r="P8" s="16">
        <f t="shared" si="4"/>
        <v>16</v>
      </c>
      <c r="Q8" s="83">
        <f t="shared" si="5"/>
        <v>129</v>
      </c>
    </row>
    <row r="9" spans="1:17" ht="15" customHeight="1">
      <c r="A9" s="29">
        <v>3</v>
      </c>
      <c r="B9" s="82" t="s">
        <v>104</v>
      </c>
      <c r="C9" s="33" t="s">
        <v>36</v>
      </c>
      <c r="D9" s="33" t="s">
        <v>13</v>
      </c>
      <c r="E9" s="25">
        <v>10</v>
      </c>
      <c r="F9" s="12">
        <v>10</v>
      </c>
      <c r="G9" s="2">
        <f t="shared" si="0"/>
        <v>20</v>
      </c>
      <c r="H9" s="13">
        <v>8</v>
      </c>
      <c r="I9" s="2">
        <f t="shared" si="1"/>
        <v>24</v>
      </c>
      <c r="J9" s="14">
        <v>6.8</v>
      </c>
      <c r="K9" s="2">
        <f t="shared" si="2"/>
        <v>27.2</v>
      </c>
      <c r="L9" s="15">
        <v>5</v>
      </c>
      <c r="M9" s="2">
        <f t="shared" si="3"/>
        <v>25</v>
      </c>
      <c r="N9" s="16">
        <v>10</v>
      </c>
      <c r="O9" s="16">
        <v>10</v>
      </c>
      <c r="P9" s="16">
        <f t="shared" si="4"/>
        <v>20</v>
      </c>
      <c r="Q9" s="83">
        <f t="shared" si="5"/>
        <v>126.2</v>
      </c>
    </row>
    <row r="10" spans="1:17" ht="15" customHeight="1">
      <c r="A10" s="29">
        <v>4</v>
      </c>
      <c r="B10" s="82" t="s">
        <v>100</v>
      </c>
      <c r="C10" s="33" t="s">
        <v>77</v>
      </c>
      <c r="D10" s="33" t="s">
        <v>13</v>
      </c>
      <c r="E10" s="25">
        <v>10</v>
      </c>
      <c r="F10" s="12">
        <v>10</v>
      </c>
      <c r="G10" s="2">
        <f t="shared" si="0"/>
        <v>20</v>
      </c>
      <c r="H10" s="13">
        <v>4.5</v>
      </c>
      <c r="I10" s="2">
        <f t="shared" si="1"/>
        <v>13.5</v>
      </c>
      <c r="J10" s="14">
        <v>8</v>
      </c>
      <c r="K10" s="2">
        <f t="shared" si="2"/>
        <v>32</v>
      </c>
      <c r="L10" s="15">
        <v>5.4</v>
      </c>
      <c r="M10" s="2">
        <f t="shared" si="3"/>
        <v>27</v>
      </c>
      <c r="N10" s="16">
        <v>8</v>
      </c>
      <c r="O10" s="16">
        <v>6</v>
      </c>
      <c r="P10" s="16">
        <f t="shared" si="4"/>
        <v>12</v>
      </c>
      <c r="Q10" s="83">
        <f t="shared" si="5"/>
        <v>116.5</v>
      </c>
    </row>
    <row r="11" spans="1:17" ht="15" customHeight="1">
      <c r="A11" s="29">
        <v>5</v>
      </c>
      <c r="B11" s="82" t="s">
        <v>105</v>
      </c>
      <c r="C11" s="33" t="s">
        <v>41</v>
      </c>
      <c r="D11" s="33" t="s">
        <v>13</v>
      </c>
      <c r="E11" s="25">
        <v>10</v>
      </c>
      <c r="F11" s="12">
        <v>10</v>
      </c>
      <c r="G11" s="2">
        <f t="shared" si="0"/>
        <v>20</v>
      </c>
      <c r="H11" s="13">
        <v>4.5</v>
      </c>
      <c r="I11" s="2">
        <f t="shared" si="1"/>
        <v>13.5</v>
      </c>
      <c r="J11" s="14">
        <v>6.5</v>
      </c>
      <c r="K11" s="2">
        <f t="shared" si="2"/>
        <v>26</v>
      </c>
      <c r="L11" s="15">
        <v>4.5</v>
      </c>
      <c r="M11" s="2">
        <f t="shared" si="3"/>
        <v>22.5</v>
      </c>
      <c r="N11" s="16">
        <v>10</v>
      </c>
      <c r="O11" s="16">
        <v>8</v>
      </c>
      <c r="P11" s="16">
        <f t="shared" si="4"/>
        <v>16</v>
      </c>
      <c r="Q11" s="83">
        <f t="shared" si="5"/>
        <v>110</v>
      </c>
    </row>
    <row r="12" spans="1:17" ht="15" customHeight="1">
      <c r="A12" s="29">
        <v>6</v>
      </c>
      <c r="B12" s="82" t="s">
        <v>101</v>
      </c>
      <c r="C12" s="33" t="s">
        <v>77</v>
      </c>
      <c r="D12" s="33" t="s">
        <v>13</v>
      </c>
      <c r="E12" s="25">
        <v>10</v>
      </c>
      <c r="F12" s="12">
        <v>10</v>
      </c>
      <c r="G12" s="2">
        <f t="shared" si="0"/>
        <v>20</v>
      </c>
      <c r="H12" s="13">
        <v>4.5</v>
      </c>
      <c r="I12" s="2">
        <f t="shared" si="1"/>
        <v>13.5</v>
      </c>
      <c r="J12" s="14">
        <v>6</v>
      </c>
      <c r="K12" s="2">
        <f t="shared" si="2"/>
        <v>24</v>
      </c>
      <c r="L12" s="15">
        <v>4.3</v>
      </c>
      <c r="M12" s="2">
        <f t="shared" si="3"/>
        <v>21.5</v>
      </c>
      <c r="N12" s="16">
        <v>10</v>
      </c>
      <c r="O12" s="16">
        <v>8</v>
      </c>
      <c r="P12" s="16">
        <f t="shared" si="4"/>
        <v>16</v>
      </c>
      <c r="Q12" s="83">
        <f t="shared" si="5"/>
        <v>107</v>
      </c>
    </row>
    <row r="13" spans="1:17" ht="15" customHeight="1">
      <c r="A13" s="29">
        <v>7</v>
      </c>
      <c r="B13" s="82" t="s">
        <v>103</v>
      </c>
      <c r="C13" s="33" t="s">
        <v>36</v>
      </c>
      <c r="D13" s="33" t="s">
        <v>13</v>
      </c>
      <c r="E13" s="25">
        <v>10</v>
      </c>
      <c r="F13" s="12">
        <v>10</v>
      </c>
      <c r="G13" s="2">
        <f t="shared" si="0"/>
        <v>20</v>
      </c>
      <c r="H13" s="13">
        <v>4</v>
      </c>
      <c r="I13" s="2">
        <f t="shared" si="1"/>
        <v>12</v>
      </c>
      <c r="J13" s="14">
        <v>6</v>
      </c>
      <c r="K13" s="2">
        <f t="shared" si="2"/>
        <v>24</v>
      </c>
      <c r="L13" s="15">
        <v>5</v>
      </c>
      <c r="M13" s="2">
        <f t="shared" si="3"/>
        <v>25</v>
      </c>
      <c r="N13" s="16">
        <v>10</v>
      </c>
      <c r="O13" s="16">
        <v>6</v>
      </c>
      <c r="P13" s="16">
        <f t="shared" si="4"/>
        <v>12</v>
      </c>
      <c r="Q13" s="83">
        <f t="shared" si="5"/>
        <v>107</v>
      </c>
    </row>
    <row r="14" spans="1:17" ht="15" customHeight="1">
      <c r="A14" s="29">
        <v>8</v>
      </c>
      <c r="B14" s="82" t="s">
        <v>110</v>
      </c>
      <c r="C14" s="33" t="s">
        <v>40</v>
      </c>
      <c r="D14" s="33" t="s">
        <v>13</v>
      </c>
      <c r="E14" s="25">
        <v>10</v>
      </c>
      <c r="F14" s="12">
        <v>10</v>
      </c>
      <c r="G14" s="2">
        <f t="shared" si="0"/>
        <v>20</v>
      </c>
      <c r="H14" s="13">
        <v>4</v>
      </c>
      <c r="I14" s="2">
        <f t="shared" si="1"/>
        <v>12</v>
      </c>
      <c r="J14" s="14">
        <v>4.5</v>
      </c>
      <c r="K14" s="2">
        <f t="shared" si="2"/>
        <v>18</v>
      </c>
      <c r="L14" s="15">
        <v>5</v>
      </c>
      <c r="M14" s="2">
        <f t="shared" si="3"/>
        <v>25</v>
      </c>
      <c r="N14" s="16">
        <v>10</v>
      </c>
      <c r="O14" s="16">
        <v>8</v>
      </c>
      <c r="P14" s="16">
        <f t="shared" si="4"/>
        <v>16</v>
      </c>
      <c r="Q14" s="83">
        <f t="shared" si="5"/>
        <v>103</v>
      </c>
    </row>
    <row r="15" spans="1:17" ht="15" customHeight="1">
      <c r="A15" s="29">
        <v>9</v>
      </c>
      <c r="B15" s="82" t="s">
        <v>99</v>
      </c>
      <c r="C15" s="33" t="s">
        <v>69</v>
      </c>
      <c r="D15" s="33" t="s">
        <v>13</v>
      </c>
      <c r="E15" s="25">
        <v>8.5</v>
      </c>
      <c r="F15" s="12">
        <v>10</v>
      </c>
      <c r="G15" s="2">
        <f t="shared" si="0"/>
        <v>20</v>
      </c>
      <c r="H15" s="13">
        <v>6</v>
      </c>
      <c r="I15" s="2">
        <f t="shared" si="1"/>
        <v>18</v>
      </c>
      <c r="J15" s="14">
        <v>3</v>
      </c>
      <c r="K15" s="2">
        <f t="shared" si="2"/>
        <v>12</v>
      </c>
      <c r="L15" s="15">
        <v>5</v>
      </c>
      <c r="M15" s="2">
        <f t="shared" si="3"/>
        <v>25</v>
      </c>
      <c r="N15" s="16">
        <v>10</v>
      </c>
      <c r="O15" s="16">
        <v>8</v>
      </c>
      <c r="P15" s="16">
        <f t="shared" si="4"/>
        <v>16</v>
      </c>
      <c r="Q15" s="83">
        <f t="shared" si="5"/>
        <v>101.5</v>
      </c>
    </row>
    <row r="16" spans="1:17" ht="15" customHeight="1">
      <c r="A16" s="29">
        <v>10</v>
      </c>
      <c r="B16" s="82" t="s">
        <v>106</v>
      </c>
      <c r="C16" s="33" t="s">
        <v>41</v>
      </c>
      <c r="D16" s="33" t="s">
        <v>13</v>
      </c>
      <c r="E16" s="25">
        <v>10</v>
      </c>
      <c r="F16" s="12">
        <v>10</v>
      </c>
      <c r="G16" s="2">
        <f t="shared" si="0"/>
        <v>20</v>
      </c>
      <c r="H16" s="13">
        <v>0</v>
      </c>
      <c r="I16" s="2">
        <f t="shared" si="1"/>
        <v>0</v>
      </c>
      <c r="J16" s="14">
        <v>6.5</v>
      </c>
      <c r="K16" s="2">
        <f t="shared" si="2"/>
        <v>26</v>
      </c>
      <c r="L16" s="15">
        <v>5.4</v>
      </c>
      <c r="M16" s="2">
        <f t="shared" si="3"/>
        <v>27</v>
      </c>
      <c r="N16" s="16">
        <v>8</v>
      </c>
      <c r="O16" s="16">
        <v>6</v>
      </c>
      <c r="P16" s="16">
        <f t="shared" si="4"/>
        <v>12</v>
      </c>
      <c r="Q16" s="83">
        <f t="shared" si="5"/>
        <v>97</v>
      </c>
    </row>
    <row r="17" spans="1:17" ht="15" customHeight="1">
      <c r="A17" s="29">
        <v>11</v>
      </c>
      <c r="B17" s="107" t="s">
        <v>111</v>
      </c>
      <c r="C17" s="33" t="s">
        <v>43</v>
      </c>
      <c r="D17" s="40" t="s">
        <v>13</v>
      </c>
      <c r="E17" s="25">
        <v>5.8</v>
      </c>
      <c r="F17" s="12">
        <v>10</v>
      </c>
      <c r="G17" s="2">
        <f t="shared" si="0"/>
        <v>20</v>
      </c>
      <c r="H17" s="13">
        <v>4.5</v>
      </c>
      <c r="I17" s="2">
        <f t="shared" si="1"/>
        <v>13.5</v>
      </c>
      <c r="J17" s="14">
        <v>4.5</v>
      </c>
      <c r="K17" s="2">
        <f t="shared" si="2"/>
        <v>18</v>
      </c>
      <c r="L17" s="15">
        <v>4.3</v>
      </c>
      <c r="M17" s="2">
        <f t="shared" si="3"/>
        <v>21.5</v>
      </c>
      <c r="N17" s="16">
        <v>7</v>
      </c>
      <c r="O17" s="16">
        <v>8</v>
      </c>
      <c r="P17" s="16">
        <f t="shared" si="4"/>
        <v>16</v>
      </c>
      <c r="Q17" s="83">
        <f t="shared" si="5"/>
        <v>93.8</v>
      </c>
    </row>
    <row r="18" spans="1:17" ht="15" customHeight="1">
      <c r="A18" s="29">
        <v>12</v>
      </c>
      <c r="B18" s="82" t="s">
        <v>51</v>
      </c>
      <c r="C18" s="33" t="s">
        <v>40</v>
      </c>
      <c r="D18" s="33" t="s">
        <v>13</v>
      </c>
      <c r="E18" s="25">
        <v>5.6</v>
      </c>
      <c r="F18" s="12">
        <v>10</v>
      </c>
      <c r="G18" s="2">
        <f t="shared" si="0"/>
        <v>20</v>
      </c>
      <c r="H18" s="13">
        <v>3</v>
      </c>
      <c r="I18" s="2">
        <f t="shared" si="1"/>
        <v>9</v>
      </c>
      <c r="J18" s="14">
        <v>4</v>
      </c>
      <c r="K18" s="2">
        <f t="shared" si="2"/>
        <v>16</v>
      </c>
      <c r="L18" s="15">
        <v>5</v>
      </c>
      <c r="M18" s="2">
        <f t="shared" si="3"/>
        <v>25</v>
      </c>
      <c r="N18" s="16">
        <v>10</v>
      </c>
      <c r="O18" s="16">
        <v>6</v>
      </c>
      <c r="P18" s="16">
        <f t="shared" si="4"/>
        <v>12</v>
      </c>
      <c r="Q18" s="83">
        <f t="shared" si="5"/>
        <v>91.6</v>
      </c>
    </row>
    <row r="19" spans="1:17" ht="15" customHeight="1">
      <c r="A19" s="29">
        <v>13</v>
      </c>
      <c r="B19" s="82" t="s">
        <v>109</v>
      </c>
      <c r="C19" s="33" t="s">
        <v>40</v>
      </c>
      <c r="D19" s="33" t="s">
        <v>13</v>
      </c>
      <c r="E19" s="25">
        <v>5.8</v>
      </c>
      <c r="F19" s="12">
        <v>10</v>
      </c>
      <c r="G19" s="2">
        <f t="shared" si="0"/>
        <v>20</v>
      </c>
      <c r="H19" s="13">
        <v>4.5</v>
      </c>
      <c r="I19" s="2">
        <f t="shared" si="1"/>
        <v>13.5</v>
      </c>
      <c r="J19" s="14">
        <v>3.5</v>
      </c>
      <c r="K19" s="2">
        <f t="shared" si="2"/>
        <v>14</v>
      </c>
      <c r="L19" s="15">
        <v>3.5</v>
      </c>
      <c r="M19" s="2">
        <f t="shared" si="3"/>
        <v>17.5</v>
      </c>
      <c r="N19" s="16">
        <v>5</v>
      </c>
      <c r="O19" s="16">
        <v>5</v>
      </c>
      <c r="P19" s="16">
        <f t="shared" si="4"/>
        <v>10</v>
      </c>
      <c r="Q19" s="83">
        <f t="shared" si="5"/>
        <v>80.8</v>
      </c>
    </row>
    <row r="20" spans="1:17" ht="15" customHeight="1">
      <c r="A20" s="29">
        <v>14</v>
      </c>
      <c r="B20" s="98" t="s">
        <v>246</v>
      </c>
      <c r="C20" s="37" t="s">
        <v>35</v>
      </c>
      <c r="D20" s="131" t="s">
        <v>13</v>
      </c>
      <c r="E20" s="25">
        <v>4</v>
      </c>
      <c r="F20" s="12">
        <v>10</v>
      </c>
      <c r="G20" s="2">
        <f t="shared" si="0"/>
        <v>20</v>
      </c>
      <c r="H20" s="13">
        <v>3.5</v>
      </c>
      <c r="I20" s="2">
        <f t="shared" si="1"/>
        <v>10.5</v>
      </c>
      <c r="J20" s="14">
        <v>4</v>
      </c>
      <c r="K20" s="2">
        <f t="shared" si="2"/>
        <v>16</v>
      </c>
      <c r="L20" s="15">
        <v>3</v>
      </c>
      <c r="M20" s="2">
        <f t="shared" si="3"/>
        <v>15</v>
      </c>
      <c r="N20" s="16">
        <v>5</v>
      </c>
      <c r="O20" s="16">
        <v>5</v>
      </c>
      <c r="P20" s="16">
        <f t="shared" si="4"/>
        <v>10</v>
      </c>
      <c r="Q20" s="83">
        <f t="shared" si="5"/>
        <v>75.5</v>
      </c>
    </row>
    <row r="21" spans="1:17" ht="15" customHeight="1" thickBot="1">
      <c r="A21" s="29">
        <v>15</v>
      </c>
      <c r="B21" s="108" t="s">
        <v>107</v>
      </c>
      <c r="C21" s="109" t="s">
        <v>108</v>
      </c>
      <c r="D21" s="109" t="s">
        <v>13</v>
      </c>
      <c r="E21" s="87">
        <v>0</v>
      </c>
      <c r="F21" s="88">
        <v>0</v>
      </c>
      <c r="G21" s="89">
        <f t="shared" si="0"/>
        <v>0</v>
      </c>
      <c r="H21" s="90">
        <v>0</v>
      </c>
      <c r="I21" s="89">
        <f t="shared" si="1"/>
        <v>0</v>
      </c>
      <c r="J21" s="91">
        <v>0</v>
      </c>
      <c r="K21" s="89">
        <f t="shared" si="2"/>
        <v>0</v>
      </c>
      <c r="L21" s="92">
        <v>0</v>
      </c>
      <c r="M21" s="89">
        <f t="shared" si="3"/>
        <v>0</v>
      </c>
      <c r="N21" s="93">
        <v>0</v>
      </c>
      <c r="O21" s="93">
        <v>0</v>
      </c>
      <c r="P21" s="93">
        <f t="shared" si="4"/>
        <v>0</v>
      </c>
      <c r="Q21" s="94">
        <f t="shared" si="5"/>
        <v>0</v>
      </c>
    </row>
    <row r="22" spans="1:16" ht="15" customHeight="1">
      <c r="A22" s="29">
        <v>16</v>
      </c>
      <c r="B22" s="40"/>
      <c r="C22" s="33"/>
      <c r="D22" s="40"/>
      <c r="E22" s="25"/>
      <c r="F22" s="12"/>
      <c r="G22" s="2"/>
      <c r="H22" s="13"/>
      <c r="I22" s="2"/>
      <c r="J22" s="14"/>
      <c r="K22" s="2"/>
      <c r="L22" s="15"/>
      <c r="M22" s="2"/>
      <c r="N22" s="16"/>
      <c r="O22" s="16"/>
      <c r="P22" s="16"/>
    </row>
    <row r="23" spans="1:16" ht="15" customHeight="1">
      <c r="A23" s="29">
        <v>17</v>
      </c>
      <c r="B23" s="33"/>
      <c r="C23" s="33"/>
      <c r="D23" s="33"/>
      <c r="E23" s="25"/>
      <c r="F23" s="12"/>
      <c r="G23" s="2"/>
      <c r="H23" s="13"/>
      <c r="I23" s="2"/>
      <c r="J23" s="14"/>
      <c r="K23" s="2"/>
      <c r="L23" s="15"/>
      <c r="M23" s="2"/>
      <c r="N23" s="16"/>
      <c r="O23" s="16"/>
      <c r="P23" s="16"/>
    </row>
    <row r="24" spans="1:16" ht="15" customHeight="1">
      <c r="A24" s="29">
        <v>18</v>
      </c>
      <c r="B24" s="33"/>
      <c r="C24" s="33"/>
      <c r="D24" s="33"/>
      <c r="E24" s="25"/>
      <c r="F24" s="12"/>
      <c r="G24" s="2"/>
      <c r="H24" s="13"/>
      <c r="I24" s="2"/>
      <c r="J24" s="14"/>
      <c r="K24" s="2"/>
      <c r="L24" s="15"/>
      <c r="M24" s="2"/>
      <c r="N24" s="16"/>
      <c r="O24" s="16"/>
      <c r="P24" s="16"/>
    </row>
    <row r="25" spans="1:16" ht="15" customHeight="1">
      <c r="A25" s="29">
        <v>19</v>
      </c>
      <c r="B25" s="44"/>
      <c r="C25" s="38"/>
      <c r="D25" s="33"/>
      <c r="E25" s="25"/>
      <c r="F25" s="12"/>
      <c r="G25" s="2"/>
      <c r="H25" s="13"/>
      <c r="I25" s="2"/>
      <c r="J25" s="14"/>
      <c r="K25" s="2"/>
      <c r="L25" s="15"/>
      <c r="M25" s="2"/>
      <c r="N25" s="16"/>
      <c r="O25" s="16"/>
      <c r="P25" s="16"/>
    </row>
    <row r="26" spans="2:16" ht="22.5" customHeight="1" thickBot="1">
      <c r="B26" s="9" t="s">
        <v>6</v>
      </c>
      <c r="C26" s="33"/>
      <c r="D26" s="33"/>
      <c r="E26" s="25"/>
      <c r="F26" s="12"/>
      <c r="G26" s="43"/>
      <c r="H26" s="13"/>
      <c r="I26" s="2"/>
      <c r="J26" s="14"/>
      <c r="K26" s="2"/>
      <c r="L26" s="15"/>
      <c r="M26" s="2"/>
      <c r="N26" s="16"/>
      <c r="O26" s="16"/>
      <c r="P26" s="16"/>
    </row>
    <row r="27" spans="1:17" ht="15" customHeight="1">
      <c r="A27" s="29">
        <v>1</v>
      </c>
      <c r="B27" s="110" t="s">
        <v>118</v>
      </c>
      <c r="C27" s="111" t="s">
        <v>50</v>
      </c>
      <c r="D27" s="97" t="s">
        <v>11</v>
      </c>
      <c r="E27" s="74">
        <v>10</v>
      </c>
      <c r="F27" s="75">
        <v>10</v>
      </c>
      <c r="G27" s="76">
        <f aca="true" t="shared" si="6" ref="G27:G36">F27*2</f>
        <v>20</v>
      </c>
      <c r="H27" s="77">
        <v>10</v>
      </c>
      <c r="I27" s="76">
        <f aca="true" t="shared" si="7" ref="I27:I36">H27*3</f>
        <v>30</v>
      </c>
      <c r="J27" s="78">
        <v>10</v>
      </c>
      <c r="K27" s="76">
        <f aca="true" t="shared" si="8" ref="K27:K36">J27*4</f>
        <v>40</v>
      </c>
      <c r="L27" s="79">
        <v>8</v>
      </c>
      <c r="M27" s="76">
        <f aca="true" t="shared" si="9" ref="M27:M36">L27*5</f>
        <v>40</v>
      </c>
      <c r="N27" s="80">
        <v>10</v>
      </c>
      <c r="O27" s="80">
        <v>8</v>
      </c>
      <c r="P27" s="80">
        <f aca="true" t="shared" si="10" ref="P27:P36">O27*2</f>
        <v>16</v>
      </c>
      <c r="Q27" s="81">
        <f aca="true" t="shared" si="11" ref="Q27:Q36">E27+G27+I27+K27+M27+N27+O27</f>
        <v>158</v>
      </c>
    </row>
    <row r="28" spans="1:17" ht="15" customHeight="1">
      <c r="A28" s="29">
        <v>2</v>
      </c>
      <c r="B28" s="82" t="s">
        <v>119</v>
      </c>
      <c r="C28" s="33" t="s">
        <v>41</v>
      </c>
      <c r="D28" s="33" t="s">
        <v>11</v>
      </c>
      <c r="E28" s="25">
        <v>10</v>
      </c>
      <c r="F28" s="12">
        <v>10</v>
      </c>
      <c r="G28" s="2">
        <f t="shared" si="6"/>
        <v>20</v>
      </c>
      <c r="H28" s="13">
        <v>10</v>
      </c>
      <c r="I28" s="2">
        <f t="shared" si="7"/>
        <v>30</v>
      </c>
      <c r="J28" s="14">
        <v>10</v>
      </c>
      <c r="K28" s="2">
        <f t="shared" si="8"/>
        <v>40</v>
      </c>
      <c r="L28" s="15">
        <v>8.3</v>
      </c>
      <c r="M28" s="2">
        <f t="shared" si="9"/>
        <v>41.5</v>
      </c>
      <c r="N28" s="16">
        <v>10</v>
      </c>
      <c r="O28" s="16">
        <v>6</v>
      </c>
      <c r="P28" s="16">
        <f t="shared" si="10"/>
        <v>12</v>
      </c>
      <c r="Q28" s="83">
        <f t="shared" si="11"/>
        <v>157.5</v>
      </c>
    </row>
    <row r="29" spans="1:17" ht="15" customHeight="1">
      <c r="A29" s="29">
        <v>3</v>
      </c>
      <c r="B29" s="82" t="s">
        <v>117</v>
      </c>
      <c r="C29" s="33" t="s">
        <v>50</v>
      </c>
      <c r="D29" s="33" t="s">
        <v>11</v>
      </c>
      <c r="E29" s="25">
        <v>10</v>
      </c>
      <c r="F29" s="12">
        <v>10</v>
      </c>
      <c r="G29" s="2">
        <f t="shared" si="6"/>
        <v>20</v>
      </c>
      <c r="H29" s="13">
        <v>9</v>
      </c>
      <c r="I29" s="2">
        <f t="shared" si="7"/>
        <v>27</v>
      </c>
      <c r="J29" s="14">
        <v>7</v>
      </c>
      <c r="K29" s="2">
        <f t="shared" si="8"/>
        <v>28</v>
      </c>
      <c r="L29" s="15">
        <v>5.5</v>
      </c>
      <c r="M29" s="2">
        <f t="shared" si="9"/>
        <v>27.5</v>
      </c>
      <c r="N29" s="16">
        <v>10</v>
      </c>
      <c r="O29" s="16">
        <v>8</v>
      </c>
      <c r="P29" s="16">
        <f t="shared" si="10"/>
        <v>16</v>
      </c>
      <c r="Q29" s="83">
        <f t="shared" si="11"/>
        <v>130.5</v>
      </c>
    </row>
    <row r="30" spans="1:17" ht="15" customHeight="1">
      <c r="A30" s="29">
        <v>4</v>
      </c>
      <c r="B30" s="82" t="s">
        <v>116</v>
      </c>
      <c r="C30" s="33" t="s">
        <v>69</v>
      </c>
      <c r="D30" s="33" t="s">
        <v>11</v>
      </c>
      <c r="E30" s="25">
        <v>10</v>
      </c>
      <c r="F30" s="12">
        <v>10</v>
      </c>
      <c r="G30" s="2">
        <f t="shared" si="6"/>
        <v>20</v>
      </c>
      <c r="H30" s="13">
        <v>10</v>
      </c>
      <c r="I30" s="2">
        <f t="shared" si="7"/>
        <v>30</v>
      </c>
      <c r="J30" s="14">
        <v>5.5</v>
      </c>
      <c r="K30" s="2">
        <f t="shared" si="8"/>
        <v>22</v>
      </c>
      <c r="L30" s="15">
        <v>4.8</v>
      </c>
      <c r="M30" s="2">
        <f t="shared" si="9"/>
        <v>24</v>
      </c>
      <c r="N30" s="16">
        <v>10</v>
      </c>
      <c r="O30" s="16">
        <v>8</v>
      </c>
      <c r="P30" s="16">
        <f t="shared" si="10"/>
        <v>16</v>
      </c>
      <c r="Q30" s="83">
        <f t="shared" si="11"/>
        <v>124</v>
      </c>
    </row>
    <row r="31" spans="1:17" ht="15" customHeight="1">
      <c r="A31" s="29">
        <v>5</v>
      </c>
      <c r="B31" s="186" t="s">
        <v>121</v>
      </c>
      <c r="C31" s="132" t="s">
        <v>43</v>
      </c>
      <c r="D31" s="132" t="s">
        <v>11</v>
      </c>
      <c r="E31" s="25">
        <v>10</v>
      </c>
      <c r="F31" s="12">
        <v>10</v>
      </c>
      <c r="G31" s="2">
        <f t="shared" si="6"/>
        <v>20</v>
      </c>
      <c r="H31" s="13">
        <v>7</v>
      </c>
      <c r="I31" s="2">
        <f t="shared" si="7"/>
        <v>21</v>
      </c>
      <c r="J31" s="14">
        <v>6.5</v>
      </c>
      <c r="K31" s="2">
        <f t="shared" si="8"/>
        <v>26</v>
      </c>
      <c r="L31" s="15">
        <v>5</v>
      </c>
      <c r="M31" s="2">
        <f t="shared" si="9"/>
        <v>25</v>
      </c>
      <c r="N31" s="16">
        <v>10</v>
      </c>
      <c r="O31" s="16">
        <v>6</v>
      </c>
      <c r="P31" s="16">
        <f t="shared" si="10"/>
        <v>12</v>
      </c>
      <c r="Q31" s="83">
        <f t="shared" si="11"/>
        <v>118</v>
      </c>
    </row>
    <row r="32" spans="1:17" ht="15" customHeight="1">
      <c r="A32" s="29">
        <v>6</v>
      </c>
      <c r="B32" s="82" t="s">
        <v>120</v>
      </c>
      <c r="C32" s="33" t="s">
        <v>41</v>
      </c>
      <c r="D32" s="33" t="s">
        <v>11</v>
      </c>
      <c r="E32" s="25">
        <v>10</v>
      </c>
      <c r="F32" s="12">
        <v>10</v>
      </c>
      <c r="G32" s="2">
        <f t="shared" si="6"/>
        <v>20</v>
      </c>
      <c r="H32" s="13">
        <v>4.5</v>
      </c>
      <c r="I32" s="2">
        <f t="shared" si="7"/>
        <v>13.5</v>
      </c>
      <c r="J32" s="14">
        <v>5.8</v>
      </c>
      <c r="K32" s="2">
        <f t="shared" si="8"/>
        <v>23.2</v>
      </c>
      <c r="L32" s="15">
        <v>5</v>
      </c>
      <c r="M32" s="2">
        <f t="shared" si="9"/>
        <v>25</v>
      </c>
      <c r="N32" s="16">
        <v>10</v>
      </c>
      <c r="O32" s="16">
        <v>8</v>
      </c>
      <c r="P32" s="16">
        <f t="shared" si="10"/>
        <v>16</v>
      </c>
      <c r="Q32" s="83">
        <f t="shared" si="11"/>
        <v>109.7</v>
      </c>
    </row>
    <row r="33" spans="1:17" ht="15" customHeight="1">
      <c r="A33" s="29">
        <v>7</v>
      </c>
      <c r="B33" s="98" t="s">
        <v>114</v>
      </c>
      <c r="C33" s="37" t="s">
        <v>115</v>
      </c>
      <c r="D33" s="37" t="s">
        <v>11</v>
      </c>
      <c r="E33" s="25">
        <v>10</v>
      </c>
      <c r="F33" s="12">
        <v>10</v>
      </c>
      <c r="G33" s="2">
        <f t="shared" si="6"/>
        <v>20</v>
      </c>
      <c r="H33" s="13">
        <v>4.5</v>
      </c>
      <c r="I33" s="2">
        <f t="shared" si="7"/>
        <v>13.5</v>
      </c>
      <c r="J33" s="14">
        <v>7.5</v>
      </c>
      <c r="K33" s="2">
        <f t="shared" si="8"/>
        <v>30</v>
      </c>
      <c r="L33" s="15">
        <v>3.8</v>
      </c>
      <c r="M33" s="2">
        <f t="shared" si="9"/>
        <v>19</v>
      </c>
      <c r="N33" s="16">
        <v>5</v>
      </c>
      <c r="O33" s="16">
        <v>8</v>
      </c>
      <c r="P33" s="16">
        <f t="shared" si="10"/>
        <v>16</v>
      </c>
      <c r="Q33" s="83">
        <f t="shared" si="11"/>
        <v>105.5</v>
      </c>
    </row>
    <row r="34" spans="1:17" ht="15" customHeight="1">
      <c r="A34" s="29">
        <v>8</v>
      </c>
      <c r="B34" s="82" t="s">
        <v>122</v>
      </c>
      <c r="C34" s="33" t="s">
        <v>35</v>
      </c>
      <c r="D34" s="33" t="s">
        <v>11</v>
      </c>
      <c r="E34" s="25">
        <v>8</v>
      </c>
      <c r="F34" s="12">
        <v>10</v>
      </c>
      <c r="G34" s="2">
        <f t="shared" si="6"/>
        <v>20</v>
      </c>
      <c r="H34" s="13">
        <v>0</v>
      </c>
      <c r="I34" s="2">
        <f t="shared" si="7"/>
        <v>0</v>
      </c>
      <c r="J34" s="14">
        <v>5.8</v>
      </c>
      <c r="K34" s="2">
        <f t="shared" si="8"/>
        <v>23.2</v>
      </c>
      <c r="L34" s="15">
        <v>4.8</v>
      </c>
      <c r="M34" s="2">
        <f t="shared" si="9"/>
        <v>24</v>
      </c>
      <c r="N34" s="16">
        <v>0</v>
      </c>
      <c r="O34" s="16">
        <v>8</v>
      </c>
      <c r="P34" s="16">
        <f t="shared" si="10"/>
        <v>16</v>
      </c>
      <c r="Q34" s="83">
        <f t="shared" si="11"/>
        <v>83.2</v>
      </c>
    </row>
    <row r="35" spans="1:17" ht="15" customHeight="1">
      <c r="A35" s="29">
        <v>9</v>
      </c>
      <c r="B35" s="82" t="s">
        <v>112</v>
      </c>
      <c r="C35" s="33" t="s">
        <v>113</v>
      </c>
      <c r="D35" s="33" t="s">
        <v>11</v>
      </c>
      <c r="E35" s="25">
        <v>7</v>
      </c>
      <c r="F35" s="12">
        <v>7.9</v>
      </c>
      <c r="G35" s="43">
        <f t="shared" si="6"/>
        <v>15.8</v>
      </c>
      <c r="H35" s="13">
        <v>3.5</v>
      </c>
      <c r="I35" s="2">
        <f t="shared" si="7"/>
        <v>10.5</v>
      </c>
      <c r="J35" s="14">
        <v>4.6</v>
      </c>
      <c r="K35" s="2">
        <f t="shared" si="8"/>
        <v>18.4</v>
      </c>
      <c r="L35" s="15">
        <v>2</v>
      </c>
      <c r="M35" s="2">
        <f t="shared" si="9"/>
        <v>10</v>
      </c>
      <c r="N35" s="16">
        <v>6</v>
      </c>
      <c r="O35" s="16">
        <v>5</v>
      </c>
      <c r="P35" s="16">
        <f t="shared" si="10"/>
        <v>10</v>
      </c>
      <c r="Q35" s="83">
        <f t="shared" si="11"/>
        <v>72.69999999999999</v>
      </c>
    </row>
    <row r="36" spans="1:17" ht="15" customHeight="1" thickBot="1">
      <c r="A36" s="29">
        <v>10</v>
      </c>
      <c r="B36" s="108" t="s">
        <v>123</v>
      </c>
      <c r="C36" s="109" t="s">
        <v>35</v>
      </c>
      <c r="D36" s="109" t="s">
        <v>11</v>
      </c>
      <c r="E36" s="87">
        <v>10</v>
      </c>
      <c r="F36" s="88">
        <v>10</v>
      </c>
      <c r="G36" s="89">
        <f t="shared" si="6"/>
        <v>20</v>
      </c>
      <c r="H36" s="90">
        <v>0</v>
      </c>
      <c r="I36" s="89">
        <f t="shared" si="7"/>
        <v>0</v>
      </c>
      <c r="J36" s="91">
        <v>4.5</v>
      </c>
      <c r="K36" s="89">
        <f t="shared" si="8"/>
        <v>18</v>
      </c>
      <c r="L36" s="92">
        <v>2.5</v>
      </c>
      <c r="M36" s="89">
        <f t="shared" si="9"/>
        <v>12.5</v>
      </c>
      <c r="N36" s="93">
        <v>0</v>
      </c>
      <c r="O36" s="93">
        <v>8</v>
      </c>
      <c r="P36" s="93">
        <f t="shared" si="10"/>
        <v>16</v>
      </c>
      <c r="Q36" s="94">
        <f t="shared" si="11"/>
        <v>68.5</v>
      </c>
    </row>
    <row r="37" spans="1:16" ht="15" customHeight="1">
      <c r="A37" s="29">
        <v>11</v>
      </c>
      <c r="B37" s="33"/>
      <c r="C37" s="33"/>
      <c r="D37" s="33"/>
      <c r="E37" s="25"/>
      <c r="F37" s="12"/>
      <c r="G37" s="2"/>
      <c r="H37" s="13"/>
      <c r="I37" s="2"/>
      <c r="J37" s="14"/>
      <c r="K37" s="2"/>
      <c r="L37" s="15"/>
      <c r="M37" s="2"/>
      <c r="N37" s="16"/>
      <c r="O37" s="16"/>
      <c r="P37" s="16"/>
    </row>
    <row r="38" spans="1:16" ht="15" customHeight="1">
      <c r="A38" s="29">
        <v>12</v>
      </c>
      <c r="B38" s="33"/>
      <c r="C38" s="33"/>
      <c r="D38" s="33"/>
      <c r="E38" s="25"/>
      <c r="F38" s="12"/>
      <c r="G38" s="2"/>
      <c r="H38" s="13"/>
      <c r="I38" s="2"/>
      <c r="J38" s="14"/>
      <c r="K38" s="2"/>
      <c r="L38" s="15"/>
      <c r="M38" s="2"/>
      <c r="N38" s="16"/>
      <c r="O38" s="16"/>
      <c r="P38" s="16"/>
    </row>
    <row r="39" spans="1:16" ht="15" customHeight="1">
      <c r="A39" s="29">
        <v>13</v>
      </c>
      <c r="B39" s="33"/>
      <c r="C39" s="33"/>
      <c r="D39" s="33"/>
      <c r="E39" s="25"/>
      <c r="F39" s="12"/>
      <c r="G39" s="43"/>
      <c r="H39" s="13"/>
      <c r="I39" s="2"/>
      <c r="J39" s="14"/>
      <c r="K39" s="2"/>
      <c r="L39" s="15"/>
      <c r="M39" s="2"/>
      <c r="N39" s="16"/>
      <c r="O39" s="16"/>
      <c r="P39" s="16"/>
    </row>
    <row r="40" spans="1:16" ht="15" customHeight="1">
      <c r="A40" s="29">
        <v>14</v>
      </c>
      <c r="B40" s="33"/>
      <c r="C40" s="33"/>
      <c r="D40" s="33"/>
      <c r="E40" s="25"/>
      <c r="F40" s="12"/>
      <c r="G40" s="2"/>
      <c r="H40" s="13"/>
      <c r="I40" s="2"/>
      <c r="J40" s="14"/>
      <c r="K40" s="2"/>
      <c r="L40" s="15"/>
      <c r="M40" s="2"/>
      <c r="N40" s="16"/>
      <c r="O40" s="16"/>
      <c r="P40" s="16"/>
    </row>
    <row r="41" spans="1:16" ht="15" customHeight="1">
      <c r="A41" s="29">
        <v>15</v>
      </c>
      <c r="B41" s="33"/>
      <c r="C41" s="33"/>
      <c r="D41" s="33"/>
      <c r="E41" s="25"/>
      <c r="F41" s="12"/>
      <c r="G41" s="2"/>
      <c r="H41" s="13"/>
      <c r="I41" s="2"/>
      <c r="J41" s="14"/>
      <c r="K41" s="2"/>
      <c r="L41" s="15"/>
      <c r="M41" s="2"/>
      <c r="N41" s="16"/>
      <c r="O41" s="16"/>
      <c r="P41" s="16"/>
    </row>
    <row r="42" spans="2:16" ht="15" customHeight="1" thickBot="1">
      <c r="B42" s="28" t="s">
        <v>9</v>
      </c>
      <c r="C42" s="47"/>
      <c r="D42" s="47"/>
      <c r="E42" s="48"/>
      <c r="F42" s="49"/>
      <c r="G42" s="7"/>
      <c r="H42" s="50"/>
      <c r="I42" s="7"/>
      <c r="J42" s="51"/>
      <c r="K42" s="7"/>
      <c r="L42" s="52"/>
      <c r="M42" s="7"/>
      <c r="N42" s="53"/>
      <c r="O42" s="53"/>
      <c r="P42" s="53"/>
    </row>
    <row r="43" spans="1:17" ht="15" customHeight="1">
      <c r="A43" s="29">
        <v>1</v>
      </c>
      <c r="B43" s="110" t="s">
        <v>52</v>
      </c>
      <c r="C43" s="73" t="s">
        <v>43</v>
      </c>
      <c r="D43" s="97" t="s">
        <v>14</v>
      </c>
      <c r="E43" s="74">
        <v>10</v>
      </c>
      <c r="F43" s="75">
        <v>10</v>
      </c>
      <c r="G43" s="76">
        <f aca="true" t="shared" si="12" ref="G43:G50">F43*2</f>
        <v>20</v>
      </c>
      <c r="H43" s="77">
        <v>10</v>
      </c>
      <c r="I43" s="76">
        <f aca="true" t="shared" si="13" ref="I43:I50">H43*3</f>
        <v>30</v>
      </c>
      <c r="J43" s="78">
        <v>8.2</v>
      </c>
      <c r="K43" s="76">
        <f aca="true" t="shared" si="14" ref="K43:K50">J43*4</f>
        <v>32.8</v>
      </c>
      <c r="L43" s="79">
        <v>6</v>
      </c>
      <c r="M43" s="76">
        <f aca="true" t="shared" si="15" ref="M43:M50">L43*5</f>
        <v>30</v>
      </c>
      <c r="N43" s="80">
        <v>10</v>
      </c>
      <c r="O43" s="80">
        <v>10</v>
      </c>
      <c r="P43" s="80">
        <f aca="true" t="shared" si="16" ref="P43:P50">O43*2</f>
        <v>20</v>
      </c>
      <c r="Q43" s="81">
        <f aca="true" t="shared" si="17" ref="Q43:Q50">E43+G43+I43+K43+M43+N43+O43</f>
        <v>142.8</v>
      </c>
    </row>
    <row r="44" spans="1:17" ht="15" customHeight="1">
      <c r="A44" s="29">
        <v>2</v>
      </c>
      <c r="B44" s="82" t="s">
        <v>128</v>
      </c>
      <c r="C44" s="33" t="s">
        <v>41</v>
      </c>
      <c r="D44" s="33" t="s">
        <v>14</v>
      </c>
      <c r="E44" s="25">
        <v>10</v>
      </c>
      <c r="F44" s="12">
        <v>10</v>
      </c>
      <c r="G44" s="2">
        <f t="shared" si="12"/>
        <v>20</v>
      </c>
      <c r="H44" s="13">
        <v>10</v>
      </c>
      <c r="I44" s="2">
        <f t="shared" si="13"/>
        <v>30</v>
      </c>
      <c r="J44" s="14">
        <v>8.5</v>
      </c>
      <c r="K44" s="2">
        <f t="shared" si="14"/>
        <v>34</v>
      </c>
      <c r="L44" s="15">
        <v>5.5</v>
      </c>
      <c r="M44" s="2">
        <f t="shared" si="15"/>
        <v>27.5</v>
      </c>
      <c r="N44" s="16">
        <v>10</v>
      </c>
      <c r="O44" s="16">
        <v>10</v>
      </c>
      <c r="P44" s="16">
        <f t="shared" si="16"/>
        <v>20</v>
      </c>
      <c r="Q44" s="83">
        <f t="shared" si="17"/>
        <v>141.5</v>
      </c>
    </row>
    <row r="45" spans="1:17" ht="15" customHeight="1">
      <c r="A45" s="29">
        <v>3</v>
      </c>
      <c r="B45" s="107" t="s">
        <v>129</v>
      </c>
      <c r="C45" s="33" t="s">
        <v>40</v>
      </c>
      <c r="D45" s="40" t="s">
        <v>14</v>
      </c>
      <c r="E45" s="25">
        <v>10</v>
      </c>
      <c r="F45" s="12">
        <v>10</v>
      </c>
      <c r="G45" s="2">
        <f t="shared" si="12"/>
        <v>20</v>
      </c>
      <c r="H45" s="13">
        <v>10</v>
      </c>
      <c r="I45" s="2">
        <f t="shared" si="13"/>
        <v>30</v>
      </c>
      <c r="J45" s="14">
        <v>6.3</v>
      </c>
      <c r="K45" s="2">
        <f t="shared" si="14"/>
        <v>25.2</v>
      </c>
      <c r="L45" s="15">
        <v>5</v>
      </c>
      <c r="M45" s="2">
        <f t="shared" si="15"/>
        <v>25</v>
      </c>
      <c r="N45" s="16">
        <v>10</v>
      </c>
      <c r="O45" s="16">
        <v>8</v>
      </c>
      <c r="P45" s="16">
        <f t="shared" si="16"/>
        <v>16</v>
      </c>
      <c r="Q45" s="83">
        <f t="shared" si="17"/>
        <v>128.2</v>
      </c>
    </row>
    <row r="46" spans="1:17" ht="15" customHeight="1">
      <c r="A46" s="29">
        <v>4</v>
      </c>
      <c r="B46" s="82" t="s">
        <v>130</v>
      </c>
      <c r="C46" s="33" t="s">
        <v>43</v>
      </c>
      <c r="D46" s="33" t="s">
        <v>14</v>
      </c>
      <c r="E46" s="25">
        <v>10</v>
      </c>
      <c r="F46" s="12">
        <v>10</v>
      </c>
      <c r="G46" s="2">
        <f t="shared" si="12"/>
        <v>20</v>
      </c>
      <c r="H46" s="13">
        <v>8.5</v>
      </c>
      <c r="I46" s="2">
        <f t="shared" si="13"/>
        <v>25.5</v>
      </c>
      <c r="J46" s="14">
        <v>7</v>
      </c>
      <c r="K46" s="2">
        <f t="shared" si="14"/>
        <v>28</v>
      </c>
      <c r="L46" s="15">
        <v>5.4</v>
      </c>
      <c r="M46" s="2">
        <f t="shared" si="15"/>
        <v>27</v>
      </c>
      <c r="N46" s="16">
        <v>10</v>
      </c>
      <c r="O46" s="16">
        <v>5</v>
      </c>
      <c r="P46" s="16">
        <f t="shared" si="16"/>
        <v>10</v>
      </c>
      <c r="Q46" s="83">
        <f t="shared" si="17"/>
        <v>125.5</v>
      </c>
    </row>
    <row r="47" spans="1:17" ht="15" customHeight="1">
      <c r="A47" s="29">
        <v>5</v>
      </c>
      <c r="B47" s="82" t="s">
        <v>124</v>
      </c>
      <c r="C47" s="33" t="s">
        <v>125</v>
      </c>
      <c r="D47" s="33" t="s">
        <v>14</v>
      </c>
      <c r="E47" s="25">
        <v>10</v>
      </c>
      <c r="F47" s="12">
        <v>10</v>
      </c>
      <c r="G47" s="2">
        <f t="shared" si="12"/>
        <v>20</v>
      </c>
      <c r="H47" s="13">
        <v>7.5</v>
      </c>
      <c r="I47" s="2">
        <f t="shared" si="13"/>
        <v>22.5</v>
      </c>
      <c r="J47" s="14">
        <v>6.5</v>
      </c>
      <c r="K47" s="2">
        <f t="shared" si="14"/>
        <v>26</v>
      </c>
      <c r="L47" s="15">
        <v>4.8</v>
      </c>
      <c r="M47" s="2">
        <f t="shared" si="15"/>
        <v>24</v>
      </c>
      <c r="N47" s="16">
        <v>10</v>
      </c>
      <c r="O47" s="16">
        <v>8</v>
      </c>
      <c r="P47" s="16">
        <f t="shared" si="16"/>
        <v>16</v>
      </c>
      <c r="Q47" s="83">
        <f t="shared" si="17"/>
        <v>120.5</v>
      </c>
    </row>
    <row r="48" spans="1:17" ht="15" customHeight="1">
      <c r="A48" s="29">
        <v>6</v>
      </c>
      <c r="B48" s="82" t="s">
        <v>131</v>
      </c>
      <c r="C48" s="33" t="s">
        <v>40</v>
      </c>
      <c r="D48" s="33" t="s">
        <v>14</v>
      </c>
      <c r="E48" s="25">
        <v>10</v>
      </c>
      <c r="F48" s="12">
        <v>10</v>
      </c>
      <c r="G48" s="2">
        <f t="shared" si="12"/>
        <v>20</v>
      </c>
      <c r="H48" s="13">
        <v>4.5</v>
      </c>
      <c r="I48" s="2">
        <f t="shared" si="13"/>
        <v>13.5</v>
      </c>
      <c r="J48" s="14">
        <v>4.5</v>
      </c>
      <c r="K48" s="2">
        <f t="shared" si="14"/>
        <v>18</v>
      </c>
      <c r="L48" s="15">
        <v>6</v>
      </c>
      <c r="M48" s="2">
        <f t="shared" si="15"/>
        <v>30</v>
      </c>
      <c r="N48" s="16">
        <v>10</v>
      </c>
      <c r="O48" s="16">
        <v>8</v>
      </c>
      <c r="P48" s="16">
        <f t="shared" si="16"/>
        <v>16</v>
      </c>
      <c r="Q48" s="83">
        <f t="shared" si="17"/>
        <v>109.5</v>
      </c>
    </row>
    <row r="49" spans="1:17" ht="15" customHeight="1">
      <c r="A49" s="29">
        <v>7</v>
      </c>
      <c r="B49" s="98" t="s">
        <v>126</v>
      </c>
      <c r="C49" s="38" t="s">
        <v>113</v>
      </c>
      <c r="D49" s="33" t="s">
        <v>14</v>
      </c>
      <c r="E49" s="25">
        <v>9</v>
      </c>
      <c r="F49" s="12">
        <v>10</v>
      </c>
      <c r="G49" s="2">
        <f t="shared" si="12"/>
        <v>20</v>
      </c>
      <c r="H49" s="13">
        <v>4.5</v>
      </c>
      <c r="I49" s="2">
        <f t="shared" si="13"/>
        <v>13.5</v>
      </c>
      <c r="J49" s="14">
        <v>2</v>
      </c>
      <c r="K49" s="2">
        <f t="shared" si="14"/>
        <v>8</v>
      </c>
      <c r="L49" s="15">
        <v>4.5</v>
      </c>
      <c r="M49" s="2">
        <f t="shared" si="15"/>
        <v>22.5</v>
      </c>
      <c r="N49" s="16">
        <v>10</v>
      </c>
      <c r="O49" s="16">
        <v>8</v>
      </c>
      <c r="P49" s="16">
        <f t="shared" si="16"/>
        <v>16</v>
      </c>
      <c r="Q49" s="83">
        <f t="shared" si="17"/>
        <v>91</v>
      </c>
    </row>
    <row r="50" spans="1:17" ht="15" customHeight="1" thickBot="1">
      <c r="A50" s="29">
        <v>8</v>
      </c>
      <c r="B50" s="99" t="s">
        <v>245</v>
      </c>
      <c r="C50" s="100" t="s">
        <v>69</v>
      </c>
      <c r="D50" s="100" t="s">
        <v>14</v>
      </c>
      <c r="E50" s="87">
        <v>0</v>
      </c>
      <c r="F50" s="88">
        <v>0</v>
      </c>
      <c r="G50" s="89">
        <f t="shared" si="12"/>
        <v>0</v>
      </c>
      <c r="H50" s="90">
        <v>0</v>
      </c>
      <c r="I50" s="89">
        <f t="shared" si="13"/>
        <v>0</v>
      </c>
      <c r="J50" s="91">
        <v>0</v>
      </c>
      <c r="K50" s="89">
        <f t="shared" si="14"/>
        <v>0</v>
      </c>
      <c r="L50" s="92">
        <v>0</v>
      </c>
      <c r="M50" s="89">
        <f t="shared" si="15"/>
        <v>0</v>
      </c>
      <c r="N50" s="93">
        <v>0</v>
      </c>
      <c r="O50" s="93">
        <v>0</v>
      </c>
      <c r="P50" s="93">
        <f t="shared" si="16"/>
        <v>0</v>
      </c>
      <c r="Q50" s="94">
        <f t="shared" si="17"/>
        <v>0</v>
      </c>
    </row>
    <row r="51" spans="1:16" ht="15" customHeight="1">
      <c r="A51" s="29">
        <v>9</v>
      </c>
      <c r="B51" s="46"/>
      <c r="C51" s="33"/>
      <c r="D51" s="35"/>
      <c r="E51" s="25"/>
      <c r="F51" s="12"/>
      <c r="G51" s="2"/>
      <c r="H51" s="13"/>
      <c r="I51" s="2"/>
      <c r="J51" s="14"/>
      <c r="K51" s="2"/>
      <c r="L51" s="15"/>
      <c r="M51" s="2"/>
      <c r="N51" s="16"/>
      <c r="O51" s="16"/>
      <c r="P51" s="16"/>
    </row>
    <row r="52" spans="2:16" ht="20.25" customHeight="1" thickBot="1">
      <c r="B52" s="28" t="s">
        <v>31</v>
      </c>
      <c r="C52" s="4"/>
      <c r="D52" s="18"/>
      <c r="E52" s="25"/>
      <c r="F52" s="12"/>
      <c r="G52" s="2"/>
      <c r="H52" s="13"/>
      <c r="I52" s="2"/>
      <c r="J52" s="14"/>
      <c r="K52" s="2"/>
      <c r="L52" s="15"/>
      <c r="M52" s="2"/>
      <c r="N52" s="16"/>
      <c r="O52" s="16"/>
      <c r="P52" s="16"/>
    </row>
    <row r="53" spans="1:17" ht="15" customHeight="1">
      <c r="A53" s="29">
        <v>1</v>
      </c>
      <c r="B53" s="72" t="s">
        <v>139</v>
      </c>
      <c r="C53" s="73" t="s">
        <v>50</v>
      </c>
      <c r="D53" s="97" t="s">
        <v>12</v>
      </c>
      <c r="E53" s="74">
        <v>10</v>
      </c>
      <c r="F53" s="75">
        <v>10</v>
      </c>
      <c r="G53" s="76">
        <f aca="true" t="shared" si="18" ref="G53:G61">F53*2</f>
        <v>20</v>
      </c>
      <c r="H53" s="77">
        <v>10</v>
      </c>
      <c r="I53" s="76">
        <f aca="true" t="shared" si="19" ref="I53:I61">H53*3</f>
        <v>30</v>
      </c>
      <c r="J53" s="78">
        <v>10</v>
      </c>
      <c r="K53" s="76">
        <f aca="true" t="shared" si="20" ref="K53:K61">J53*4</f>
        <v>40</v>
      </c>
      <c r="L53" s="79">
        <v>10</v>
      </c>
      <c r="M53" s="76">
        <f aca="true" t="shared" si="21" ref="M53:M61">L53*5</f>
        <v>50</v>
      </c>
      <c r="N53" s="80">
        <v>10</v>
      </c>
      <c r="O53" s="80">
        <v>10</v>
      </c>
      <c r="P53" s="80">
        <f aca="true" t="shared" si="22" ref="P53:P61">O53*2</f>
        <v>20</v>
      </c>
      <c r="Q53" s="81">
        <f aca="true" t="shared" si="23" ref="Q53:Q61">E53+G53+I53+K53+M53+N53+O53</f>
        <v>170</v>
      </c>
    </row>
    <row r="54" spans="1:17" ht="15" customHeight="1">
      <c r="A54" s="29">
        <v>2</v>
      </c>
      <c r="B54" s="82" t="s">
        <v>138</v>
      </c>
      <c r="C54" s="33" t="s">
        <v>50</v>
      </c>
      <c r="D54" s="35" t="s">
        <v>12</v>
      </c>
      <c r="E54" s="25">
        <v>10</v>
      </c>
      <c r="F54" s="12">
        <v>10</v>
      </c>
      <c r="G54" s="2">
        <f t="shared" si="18"/>
        <v>20</v>
      </c>
      <c r="H54" s="13">
        <v>10</v>
      </c>
      <c r="I54" s="2">
        <f t="shared" si="19"/>
        <v>30</v>
      </c>
      <c r="J54" s="14">
        <v>8.5</v>
      </c>
      <c r="K54" s="2">
        <f t="shared" si="20"/>
        <v>34</v>
      </c>
      <c r="L54" s="15">
        <v>8</v>
      </c>
      <c r="M54" s="2">
        <f t="shared" si="21"/>
        <v>40</v>
      </c>
      <c r="N54" s="16">
        <v>10</v>
      </c>
      <c r="O54" s="16">
        <v>10</v>
      </c>
      <c r="P54" s="16">
        <f t="shared" si="22"/>
        <v>20</v>
      </c>
      <c r="Q54" s="83">
        <f t="shared" si="23"/>
        <v>154</v>
      </c>
    </row>
    <row r="55" spans="1:17" ht="15" customHeight="1">
      <c r="A55" s="29">
        <v>3</v>
      </c>
      <c r="B55" s="82" t="s">
        <v>142</v>
      </c>
      <c r="C55" s="33" t="s">
        <v>36</v>
      </c>
      <c r="D55" s="33" t="s">
        <v>12</v>
      </c>
      <c r="E55" s="25">
        <v>10</v>
      </c>
      <c r="F55" s="12">
        <v>10</v>
      </c>
      <c r="G55" s="2">
        <f t="shared" si="18"/>
        <v>20</v>
      </c>
      <c r="H55" s="13">
        <v>10</v>
      </c>
      <c r="I55" s="2">
        <f t="shared" si="19"/>
        <v>30</v>
      </c>
      <c r="J55" s="14">
        <v>4.8</v>
      </c>
      <c r="K55" s="2">
        <f t="shared" si="20"/>
        <v>19.2</v>
      </c>
      <c r="L55" s="15">
        <v>10</v>
      </c>
      <c r="M55" s="2">
        <f t="shared" si="21"/>
        <v>50</v>
      </c>
      <c r="N55" s="16">
        <v>10</v>
      </c>
      <c r="O55" s="16">
        <v>10</v>
      </c>
      <c r="P55" s="16">
        <f t="shared" si="22"/>
        <v>20</v>
      </c>
      <c r="Q55" s="83">
        <f t="shared" si="23"/>
        <v>149.2</v>
      </c>
    </row>
    <row r="56" spans="1:17" ht="15" customHeight="1">
      <c r="A56" s="29">
        <v>4</v>
      </c>
      <c r="B56" s="82" t="s">
        <v>134</v>
      </c>
      <c r="C56" s="33" t="s">
        <v>69</v>
      </c>
      <c r="D56" s="33" t="s">
        <v>12</v>
      </c>
      <c r="E56" s="25">
        <v>10</v>
      </c>
      <c r="F56" s="12">
        <v>10</v>
      </c>
      <c r="G56" s="2">
        <f t="shared" si="18"/>
        <v>20</v>
      </c>
      <c r="H56" s="13">
        <v>7.5</v>
      </c>
      <c r="I56" s="2">
        <f t="shared" si="19"/>
        <v>22.5</v>
      </c>
      <c r="J56" s="14">
        <v>6</v>
      </c>
      <c r="K56" s="2">
        <f t="shared" si="20"/>
        <v>24</v>
      </c>
      <c r="L56" s="15">
        <v>4.8</v>
      </c>
      <c r="M56" s="2">
        <f t="shared" si="21"/>
        <v>24</v>
      </c>
      <c r="N56" s="16">
        <v>10</v>
      </c>
      <c r="O56" s="16">
        <v>10</v>
      </c>
      <c r="P56" s="16">
        <f t="shared" si="22"/>
        <v>20</v>
      </c>
      <c r="Q56" s="83">
        <f t="shared" si="23"/>
        <v>120.5</v>
      </c>
    </row>
    <row r="57" spans="1:17" ht="15" customHeight="1">
      <c r="A57" s="29">
        <v>5</v>
      </c>
      <c r="B57" s="84" t="s">
        <v>133</v>
      </c>
      <c r="C57" s="33" t="s">
        <v>113</v>
      </c>
      <c r="D57" s="33" t="s">
        <v>12</v>
      </c>
      <c r="E57" s="25">
        <v>9.8</v>
      </c>
      <c r="F57" s="12">
        <v>9.9</v>
      </c>
      <c r="G57" s="43">
        <f t="shared" si="18"/>
        <v>19.8</v>
      </c>
      <c r="H57" s="13">
        <v>4</v>
      </c>
      <c r="I57" s="2">
        <f t="shared" si="19"/>
        <v>12</v>
      </c>
      <c r="J57" s="14">
        <v>6</v>
      </c>
      <c r="K57" s="2">
        <f t="shared" si="20"/>
        <v>24</v>
      </c>
      <c r="L57" s="15">
        <v>4.8</v>
      </c>
      <c r="M57" s="2">
        <f t="shared" si="21"/>
        <v>24</v>
      </c>
      <c r="N57" s="16">
        <v>10</v>
      </c>
      <c r="O57" s="16">
        <v>8</v>
      </c>
      <c r="P57" s="16">
        <f t="shared" si="22"/>
        <v>16</v>
      </c>
      <c r="Q57" s="83">
        <f t="shared" si="23"/>
        <v>107.6</v>
      </c>
    </row>
    <row r="58" spans="1:17" ht="15" customHeight="1">
      <c r="A58" s="29">
        <v>6</v>
      </c>
      <c r="B58" s="84" t="s">
        <v>49</v>
      </c>
      <c r="C58" s="38" t="s">
        <v>69</v>
      </c>
      <c r="D58" s="33" t="s">
        <v>12</v>
      </c>
      <c r="E58" s="25">
        <v>10</v>
      </c>
      <c r="F58" s="12">
        <v>10</v>
      </c>
      <c r="G58" s="2">
        <f t="shared" si="18"/>
        <v>20</v>
      </c>
      <c r="H58" s="13">
        <v>4.5</v>
      </c>
      <c r="I58" s="2">
        <f t="shared" si="19"/>
        <v>13.5</v>
      </c>
      <c r="J58" s="14">
        <v>5.3</v>
      </c>
      <c r="K58" s="2">
        <f t="shared" si="20"/>
        <v>21.2</v>
      </c>
      <c r="L58" s="15">
        <v>4.8</v>
      </c>
      <c r="M58" s="2">
        <f t="shared" si="21"/>
        <v>24</v>
      </c>
      <c r="N58" s="16">
        <v>10</v>
      </c>
      <c r="O58" s="16">
        <v>8</v>
      </c>
      <c r="P58" s="16">
        <f t="shared" si="22"/>
        <v>16</v>
      </c>
      <c r="Q58" s="83">
        <f t="shared" si="23"/>
        <v>106.7</v>
      </c>
    </row>
    <row r="59" spans="1:17" ht="15" customHeight="1">
      <c r="A59" s="29">
        <v>7</v>
      </c>
      <c r="B59" s="82" t="s">
        <v>132</v>
      </c>
      <c r="C59" s="33" t="s">
        <v>113</v>
      </c>
      <c r="D59" s="33" t="s">
        <v>12</v>
      </c>
      <c r="E59" s="25">
        <v>10</v>
      </c>
      <c r="F59" s="12">
        <v>10</v>
      </c>
      <c r="G59" s="43">
        <f t="shared" si="18"/>
        <v>20</v>
      </c>
      <c r="H59" s="13">
        <v>4.5</v>
      </c>
      <c r="I59" s="2">
        <f t="shared" si="19"/>
        <v>13.5</v>
      </c>
      <c r="J59" s="14">
        <v>6.5</v>
      </c>
      <c r="K59" s="2">
        <f t="shared" si="20"/>
        <v>26</v>
      </c>
      <c r="L59" s="15">
        <v>2.5</v>
      </c>
      <c r="M59" s="2">
        <f t="shared" si="21"/>
        <v>12.5</v>
      </c>
      <c r="N59" s="16">
        <v>10</v>
      </c>
      <c r="O59" s="16">
        <v>10</v>
      </c>
      <c r="P59" s="16">
        <f t="shared" si="22"/>
        <v>20</v>
      </c>
      <c r="Q59" s="83">
        <f t="shared" si="23"/>
        <v>102</v>
      </c>
    </row>
    <row r="60" spans="1:17" ht="15" customHeight="1">
      <c r="A60" s="29">
        <v>8</v>
      </c>
      <c r="B60" s="82" t="s">
        <v>135</v>
      </c>
      <c r="C60" s="33" t="s">
        <v>136</v>
      </c>
      <c r="D60" s="33" t="s">
        <v>12</v>
      </c>
      <c r="E60" s="25">
        <v>10</v>
      </c>
      <c r="F60" s="12">
        <v>10</v>
      </c>
      <c r="G60" s="2">
        <f t="shared" si="18"/>
        <v>20</v>
      </c>
      <c r="H60" s="13">
        <v>4</v>
      </c>
      <c r="I60" s="2">
        <f t="shared" si="19"/>
        <v>12</v>
      </c>
      <c r="J60" s="14">
        <v>4.5</v>
      </c>
      <c r="K60" s="2">
        <f t="shared" si="20"/>
        <v>18</v>
      </c>
      <c r="L60" s="15">
        <v>2.5</v>
      </c>
      <c r="M60" s="2">
        <f t="shared" si="21"/>
        <v>12.5</v>
      </c>
      <c r="N60" s="16">
        <v>10</v>
      </c>
      <c r="O60" s="16">
        <v>8</v>
      </c>
      <c r="P60" s="16">
        <f t="shared" si="22"/>
        <v>16</v>
      </c>
      <c r="Q60" s="83">
        <f t="shared" si="23"/>
        <v>90.5</v>
      </c>
    </row>
    <row r="61" spans="1:17" ht="15" customHeight="1" thickBot="1">
      <c r="A61" s="29">
        <v>9</v>
      </c>
      <c r="B61" s="85" t="s">
        <v>137</v>
      </c>
      <c r="C61" s="86" t="s">
        <v>113</v>
      </c>
      <c r="D61" s="112" t="s">
        <v>12</v>
      </c>
      <c r="E61" s="87">
        <v>0</v>
      </c>
      <c r="F61" s="88">
        <v>0</v>
      </c>
      <c r="G61" s="89">
        <f t="shared" si="18"/>
        <v>0</v>
      </c>
      <c r="H61" s="90">
        <v>4.5</v>
      </c>
      <c r="I61" s="89">
        <f t="shared" si="19"/>
        <v>13.5</v>
      </c>
      <c r="J61" s="91">
        <v>0</v>
      </c>
      <c r="K61" s="89">
        <f t="shared" si="20"/>
        <v>0</v>
      </c>
      <c r="L61" s="92">
        <v>4.8</v>
      </c>
      <c r="M61" s="89">
        <f t="shared" si="21"/>
        <v>24</v>
      </c>
      <c r="N61" s="93">
        <v>5</v>
      </c>
      <c r="O61" s="93">
        <v>3</v>
      </c>
      <c r="P61" s="93">
        <f t="shared" si="22"/>
        <v>6</v>
      </c>
      <c r="Q61" s="94">
        <f t="shared" si="23"/>
        <v>45.5</v>
      </c>
    </row>
    <row r="62" spans="1:16" ht="15" customHeight="1">
      <c r="A62" s="29">
        <v>10</v>
      </c>
      <c r="B62" s="3"/>
      <c r="C62" s="4"/>
      <c r="D62" s="18"/>
      <c r="E62" s="25"/>
      <c r="F62" s="12"/>
      <c r="G62" s="2"/>
      <c r="H62" s="13"/>
      <c r="I62" s="2"/>
      <c r="J62" s="14"/>
      <c r="K62" s="2"/>
      <c r="L62" s="15"/>
      <c r="M62" s="2"/>
      <c r="N62" s="16"/>
      <c r="O62" s="16"/>
      <c r="P62" s="16"/>
    </row>
    <row r="63" spans="2:16" ht="15" customHeight="1">
      <c r="B63" s="6"/>
      <c r="C63" s="6"/>
      <c r="D63" s="19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1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LEVARDON</dc:creator>
  <cp:keywords/>
  <dc:description/>
  <cp:lastModifiedBy>Degouy</cp:lastModifiedBy>
  <cp:lastPrinted>2017-02-22T16:20:38Z</cp:lastPrinted>
  <dcterms:created xsi:type="dcterms:W3CDTF">2014-03-20T16:23:45Z</dcterms:created>
  <dcterms:modified xsi:type="dcterms:W3CDTF">2017-03-09T13:08:46Z</dcterms:modified>
  <cp:category/>
  <cp:version/>
  <cp:contentType/>
  <cp:contentStatus/>
</cp:coreProperties>
</file>